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00" windowHeight="10365" activeTab="0"/>
  </bookViews>
  <sheets>
    <sheet name="FY 2001-2002" sheetId="1" r:id="rId1"/>
    <sheet name="FY 2000-2001" sheetId="2" r:id="rId2"/>
    <sheet name="Percentage Change" sheetId="3" r:id="rId3"/>
  </sheets>
  <definedNames/>
  <calcPr fullCalcOnLoad="1"/>
</workbook>
</file>

<file path=xl/sharedStrings.xml><?xml version="1.0" encoding="utf-8"?>
<sst xmlns="http://schemas.openxmlformats.org/spreadsheetml/2006/main" count="65" uniqueCount="21">
  <si>
    <t>Education &amp; General</t>
  </si>
  <si>
    <t>Gross Square Footage</t>
  </si>
  <si>
    <t>Replacement Cost</t>
  </si>
  <si>
    <t>Non E&amp;G</t>
  </si>
  <si>
    <t>Total</t>
  </si>
  <si>
    <t>Columbia</t>
  </si>
  <si>
    <t>UMC</t>
  </si>
  <si>
    <t>Hospital</t>
  </si>
  <si>
    <t>Ag Experiment Station</t>
  </si>
  <si>
    <t>UM System</t>
  </si>
  <si>
    <t>Rolla</t>
  </si>
  <si>
    <t>Kansas City</t>
  </si>
  <si>
    <t>Saint Louis</t>
  </si>
  <si>
    <t>Fiscal Year 2000-2001</t>
  </si>
  <si>
    <t>--</t>
  </si>
  <si>
    <t>Fiscal Year 2001-2002</t>
  </si>
  <si>
    <t>Percentage Change</t>
  </si>
  <si>
    <t>Columbia*</t>
  </si>
  <si>
    <t>*Previous Years employed an adjusted GSF by agreement with UMC.  This report reflects total GSF as reported by UMC Space Planning and Management and may not be strictly comparable with earlier years.</t>
  </si>
  <si>
    <t>**Rolla totals exclude 32,432 GSF of inactive space valued at $5,329,598</t>
  </si>
  <si>
    <t>Rolla**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</si>
</sst>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sz val="12"/>
      <name val="Times New Roman"/>
      <family val="1"/>
    </font>
    <font>
      <i/>
      <sz val="12"/>
      <name val="Times New Roman"/>
      <family val="1"/>
    </font>
    <font>
      <sz val="9"/>
      <name val="Times New Roman"/>
      <family val="1"/>
    </font>
  </fonts>
  <fills count="2">
    <fill>
      <patternFill/>
    </fill>
    <fill>
      <patternFill patternType="gray125"/>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3" fontId="1" fillId="0" borderId="1" xfId="0" applyNumberFormat="1"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3" fontId="1" fillId="0" borderId="5" xfId="0" applyNumberFormat="1" applyFont="1" applyBorder="1" applyAlignment="1">
      <alignment/>
    </xf>
    <xf numFmtId="3" fontId="1" fillId="0" borderId="6" xfId="0" applyNumberFormat="1" applyFont="1" applyBorder="1" applyAlignment="1">
      <alignment/>
    </xf>
    <xf numFmtId="0" fontId="1" fillId="0" borderId="7" xfId="0" applyFont="1" applyBorder="1" applyAlignment="1">
      <alignment/>
    </xf>
    <xf numFmtId="0" fontId="1" fillId="0" borderId="8" xfId="0" applyFont="1" applyBorder="1" applyAlignment="1">
      <alignment/>
    </xf>
    <xf numFmtId="0" fontId="2" fillId="0" borderId="8" xfId="0" applyFont="1" applyBorder="1" applyAlignment="1">
      <alignment/>
    </xf>
    <xf numFmtId="0" fontId="1" fillId="0" borderId="8" xfId="0" applyFont="1" applyBorder="1" applyAlignment="1">
      <alignment horizontal="right"/>
    </xf>
    <xf numFmtId="0" fontId="2" fillId="0" borderId="9" xfId="0" applyFont="1" applyBorder="1" applyAlignment="1">
      <alignment/>
    </xf>
    <xf numFmtId="0" fontId="1" fillId="0" borderId="9" xfId="0"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3" fontId="1" fillId="0" borderId="10" xfId="0" applyNumberFormat="1" applyFont="1" applyBorder="1" applyAlignment="1">
      <alignment/>
    </xf>
    <xf numFmtId="3" fontId="0" fillId="0" borderId="0" xfId="0" applyNumberFormat="1" applyAlignment="1">
      <alignment/>
    </xf>
    <xf numFmtId="0" fontId="0" fillId="0" borderId="0" xfId="0" applyAlignment="1" quotePrefix="1">
      <alignment horizontal="center"/>
    </xf>
    <xf numFmtId="4" fontId="0" fillId="0" borderId="0" xfId="0" applyNumberFormat="1" applyAlignment="1">
      <alignment/>
    </xf>
    <xf numFmtId="4" fontId="0" fillId="0" borderId="0" xfId="0" applyNumberForma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8"/>
  <sheetViews>
    <sheetView tabSelected="1" workbookViewId="0" topLeftCell="A1">
      <selection activeCell="A1" sqref="A1"/>
    </sheetView>
  </sheetViews>
  <sheetFormatPr defaultColWidth="9.140625" defaultRowHeight="12.75"/>
  <cols>
    <col min="1" max="1" width="25.8515625" style="0" customWidth="1"/>
    <col min="2" max="2" width="21.00390625" style="1" customWidth="1"/>
    <col min="3" max="3" width="22.421875" style="1" customWidth="1"/>
    <col min="4" max="4" width="22.7109375" style="0" customWidth="1"/>
    <col min="5" max="5" width="20.28125" style="1" customWidth="1"/>
    <col min="6" max="7" width="22.00390625" style="1" customWidth="1"/>
  </cols>
  <sheetData>
    <row r="1" ht="15.75">
      <c r="A1" s="2" t="s">
        <v>15</v>
      </c>
    </row>
    <row r="2" spans="1:7" ht="15.75">
      <c r="A2" s="11"/>
      <c r="B2" s="7" t="s">
        <v>0</v>
      </c>
      <c r="C2" s="8"/>
      <c r="D2" s="7" t="s">
        <v>3</v>
      </c>
      <c r="E2" s="8"/>
      <c r="F2" s="7" t="s">
        <v>4</v>
      </c>
      <c r="G2" s="8"/>
    </row>
    <row r="3" spans="1:7" ht="15.75">
      <c r="A3" s="16"/>
      <c r="B3" s="17" t="s">
        <v>1</v>
      </c>
      <c r="C3" s="18" t="s">
        <v>2</v>
      </c>
      <c r="D3" s="17" t="s">
        <v>1</v>
      </c>
      <c r="E3" s="18" t="s">
        <v>2</v>
      </c>
      <c r="F3" s="17" t="s">
        <v>1</v>
      </c>
      <c r="G3" s="18" t="s">
        <v>2</v>
      </c>
    </row>
    <row r="4" spans="1:7" ht="15.75">
      <c r="A4" s="12"/>
      <c r="B4" s="3"/>
      <c r="C4" s="4"/>
      <c r="D4" s="3"/>
      <c r="E4" s="4"/>
      <c r="F4" s="3"/>
      <c r="G4" s="4"/>
    </row>
    <row r="5" spans="1:7" ht="15.75">
      <c r="A5" s="13" t="s">
        <v>17</v>
      </c>
      <c r="B5" s="5">
        <f aca="true" t="shared" si="0" ref="B5:G5">SUM(B6:B9)</f>
        <v>7247771.449999999</v>
      </c>
      <c r="C5" s="6">
        <f t="shared" si="0"/>
        <v>1044796337.1800001</v>
      </c>
      <c r="D5" s="5">
        <f t="shared" si="0"/>
        <v>8579434.79</v>
      </c>
      <c r="E5" s="6">
        <f t="shared" si="0"/>
        <v>1313611716.88</v>
      </c>
      <c r="F5" s="5">
        <f t="shared" si="0"/>
        <v>15827206.239999998</v>
      </c>
      <c r="G5" s="6">
        <f t="shared" si="0"/>
        <v>2358408054.06</v>
      </c>
    </row>
    <row r="6" spans="1:7" ht="15.75">
      <c r="A6" s="14" t="s">
        <v>6</v>
      </c>
      <c r="B6" s="5">
        <v>6165731.56</v>
      </c>
      <c r="C6" s="6">
        <v>989707746.02</v>
      </c>
      <c r="D6" s="5">
        <v>6251388.68</v>
      </c>
      <c r="E6" s="6">
        <v>792952270.5</v>
      </c>
      <c r="F6" s="5">
        <f aca="true" t="shared" si="1" ref="F6:G12">B6+D6</f>
        <v>12417120.239999998</v>
      </c>
      <c r="G6" s="6">
        <f t="shared" si="1"/>
        <v>1782660016.52</v>
      </c>
    </row>
    <row r="7" spans="1:7" ht="15.75">
      <c r="A7" s="14" t="s">
        <v>7</v>
      </c>
      <c r="B7" s="5">
        <v>0</v>
      </c>
      <c r="C7" s="6">
        <v>0</v>
      </c>
      <c r="D7" s="5">
        <v>2328046.11</v>
      </c>
      <c r="E7" s="6">
        <v>520659446.38</v>
      </c>
      <c r="F7" s="5">
        <f t="shared" si="1"/>
        <v>2328046.11</v>
      </c>
      <c r="G7" s="6">
        <f t="shared" si="1"/>
        <v>520659446.38</v>
      </c>
    </row>
    <row r="8" spans="1:7" ht="15.75">
      <c r="A8" s="14" t="s">
        <v>8</v>
      </c>
      <c r="B8" s="5">
        <v>956682.3</v>
      </c>
      <c r="C8" s="6">
        <v>42355657.2</v>
      </c>
      <c r="D8" s="5">
        <v>0</v>
      </c>
      <c r="E8" s="6">
        <v>0</v>
      </c>
      <c r="F8" s="5">
        <f t="shared" si="1"/>
        <v>956682.3</v>
      </c>
      <c r="G8" s="6">
        <f t="shared" si="1"/>
        <v>42355657.2</v>
      </c>
    </row>
    <row r="9" spans="1:7" ht="15.75">
      <c r="A9" s="14" t="s">
        <v>9</v>
      </c>
      <c r="B9" s="5">
        <v>125357.59</v>
      </c>
      <c r="C9" s="6">
        <v>12732933.96</v>
      </c>
      <c r="D9" s="5">
        <v>0</v>
      </c>
      <c r="E9" s="6">
        <v>0</v>
      </c>
      <c r="F9" s="5">
        <f t="shared" si="1"/>
        <v>125357.59</v>
      </c>
      <c r="G9" s="6">
        <f t="shared" si="1"/>
        <v>12732933.96</v>
      </c>
    </row>
    <row r="10" spans="1:7" ht="15.75">
      <c r="A10" s="13" t="s">
        <v>11</v>
      </c>
      <c r="B10" s="5">
        <v>2387157</v>
      </c>
      <c r="C10" s="6">
        <v>435552385</v>
      </c>
      <c r="D10" s="5">
        <v>1639760</v>
      </c>
      <c r="E10" s="6">
        <v>119084003</v>
      </c>
      <c r="F10" s="5">
        <f t="shared" si="1"/>
        <v>4026917</v>
      </c>
      <c r="G10" s="6">
        <f t="shared" si="1"/>
        <v>554636388</v>
      </c>
    </row>
    <row r="11" spans="1:7" ht="15.75">
      <c r="A11" s="13" t="s">
        <v>20</v>
      </c>
      <c r="B11" s="5">
        <v>1529277</v>
      </c>
      <c r="C11" s="6">
        <v>286275414.4</v>
      </c>
      <c r="D11" s="5">
        <v>501159</v>
      </c>
      <c r="E11" s="6">
        <v>61552362.52</v>
      </c>
      <c r="F11" s="5">
        <f t="shared" si="1"/>
        <v>2030436</v>
      </c>
      <c r="G11" s="6">
        <f t="shared" si="1"/>
        <v>347827776.91999996</v>
      </c>
    </row>
    <row r="12" spans="1:7" ht="15.75">
      <c r="A12" s="15" t="s">
        <v>12</v>
      </c>
      <c r="B12" s="9">
        <v>1573018</v>
      </c>
      <c r="C12" s="10">
        <v>233542060.74</v>
      </c>
      <c r="D12" s="9">
        <v>1931774</v>
      </c>
      <c r="E12" s="10">
        <v>130097228.79</v>
      </c>
      <c r="F12" s="9">
        <f t="shared" si="1"/>
        <v>3504792</v>
      </c>
      <c r="G12" s="10">
        <f t="shared" si="1"/>
        <v>363639289.53000003</v>
      </c>
    </row>
    <row r="13" spans="1:7" ht="15.75">
      <c r="A13" s="13"/>
      <c r="B13" s="5"/>
      <c r="C13" s="6"/>
      <c r="D13" s="5"/>
      <c r="E13" s="6"/>
      <c r="F13" s="5"/>
      <c r="G13" s="6"/>
    </row>
    <row r="14" spans="1:7" ht="15.75">
      <c r="A14" s="15" t="s">
        <v>4</v>
      </c>
      <c r="B14" s="9">
        <f aca="true" t="shared" si="2" ref="B14:G14">SUM(B6:B12)</f>
        <v>12737223.45</v>
      </c>
      <c r="C14" s="10">
        <f t="shared" si="2"/>
        <v>2000166197.32</v>
      </c>
      <c r="D14" s="19">
        <f t="shared" si="2"/>
        <v>12652127.79</v>
      </c>
      <c r="E14" s="10">
        <f t="shared" si="2"/>
        <v>1624345311.19</v>
      </c>
      <c r="F14" s="9">
        <f t="shared" si="2"/>
        <v>25389351.24</v>
      </c>
      <c r="G14" s="10">
        <f t="shared" si="2"/>
        <v>3624511508.51</v>
      </c>
    </row>
    <row r="16" ht="12.75">
      <c r="A16" s="24" t="s">
        <v>18</v>
      </c>
    </row>
    <row r="18" ht="12.75">
      <c r="A18" s="24" t="s">
        <v>19</v>
      </c>
    </row>
  </sheetData>
  <printOptions/>
  <pageMargins left="0.75" right="0.75" top="1" bottom="1" header="0.5" footer="0.5"/>
  <pageSetup fitToHeight="1"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G14"/>
    </sheetView>
  </sheetViews>
  <sheetFormatPr defaultColWidth="9.140625" defaultRowHeight="12.75"/>
  <sheetData>
    <row r="1" ht="12.75">
      <c r="A1" t="s">
        <v>13</v>
      </c>
    </row>
    <row r="2" spans="2:6" ht="12.75">
      <c r="B2" t="s">
        <v>0</v>
      </c>
      <c r="D2" t="s">
        <v>3</v>
      </c>
      <c r="F2" t="s">
        <v>4</v>
      </c>
    </row>
    <row r="3" spans="2:7" ht="12.75">
      <c r="B3" t="s">
        <v>1</v>
      </c>
      <c r="C3" t="s">
        <v>2</v>
      </c>
      <c r="D3" t="s">
        <v>1</v>
      </c>
      <c r="E3" t="s">
        <v>2</v>
      </c>
      <c r="F3" t="s">
        <v>1</v>
      </c>
      <c r="G3" t="s">
        <v>2</v>
      </c>
    </row>
    <row r="5" spans="1:7" ht="12.75">
      <c r="A5" t="s">
        <v>5</v>
      </c>
      <c r="B5" s="20">
        <v>6885525</v>
      </c>
      <c r="C5" s="20">
        <v>952531485</v>
      </c>
      <c r="D5" s="20">
        <v>7728287</v>
      </c>
      <c r="E5" s="20">
        <v>1047940741</v>
      </c>
      <c r="F5" s="20">
        <v>14613812</v>
      </c>
      <c r="G5" s="20">
        <v>2000472226</v>
      </c>
    </row>
    <row r="6" spans="1:7" ht="12.75">
      <c r="A6" t="s">
        <v>6</v>
      </c>
      <c r="B6" s="20">
        <v>5839157</v>
      </c>
      <c r="C6" s="20">
        <v>901769110</v>
      </c>
      <c r="D6" s="20">
        <v>5445962</v>
      </c>
      <c r="E6" s="20">
        <v>549512920</v>
      </c>
      <c r="F6" s="20">
        <v>11285119</v>
      </c>
      <c r="G6" s="20">
        <v>1451282030</v>
      </c>
    </row>
    <row r="7" spans="1:7" ht="12.75">
      <c r="A7" t="s">
        <v>7</v>
      </c>
      <c r="B7">
        <v>0</v>
      </c>
      <c r="C7">
        <v>0</v>
      </c>
      <c r="D7" s="20">
        <v>2282325</v>
      </c>
      <c r="E7" s="20">
        <v>498427821</v>
      </c>
      <c r="F7" s="20">
        <v>2282325</v>
      </c>
      <c r="G7" s="20">
        <v>498427821</v>
      </c>
    </row>
    <row r="8" spans="1:7" ht="12.75">
      <c r="A8" t="s">
        <v>8</v>
      </c>
      <c r="B8" s="20">
        <v>920816</v>
      </c>
      <c r="C8" s="20">
        <v>38394516</v>
      </c>
      <c r="D8">
        <v>0</v>
      </c>
      <c r="E8">
        <v>0</v>
      </c>
      <c r="F8" s="20">
        <v>920816</v>
      </c>
      <c r="G8" s="20">
        <v>38394516</v>
      </c>
    </row>
    <row r="9" spans="1:7" ht="12.75">
      <c r="A9" t="s">
        <v>9</v>
      </c>
      <c r="B9" s="20">
        <v>125552</v>
      </c>
      <c r="C9" s="20">
        <v>12367859</v>
      </c>
      <c r="D9">
        <v>0</v>
      </c>
      <c r="E9">
        <v>0</v>
      </c>
      <c r="F9" s="20">
        <v>125552</v>
      </c>
      <c r="G9" s="20">
        <v>12367859</v>
      </c>
    </row>
    <row r="10" spans="1:7" ht="12.75">
      <c r="A10" t="s">
        <v>11</v>
      </c>
      <c r="B10" s="20">
        <v>2505007</v>
      </c>
      <c r="C10" s="20">
        <v>432822093</v>
      </c>
      <c r="D10" s="20">
        <v>1032142</v>
      </c>
      <c r="E10" s="20">
        <v>89604324</v>
      </c>
      <c r="F10" s="20">
        <v>3537149</v>
      </c>
      <c r="G10" s="20">
        <v>522426417</v>
      </c>
    </row>
    <row r="11" spans="1:7" ht="12.75">
      <c r="A11" t="s">
        <v>10</v>
      </c>
      <c r="B11" s="20">
        <v>1496508</v>
      </c>
      <c r="C11" s="20">
        <v>272627486</v>
      </c>
      <c r="D11" s="20">
        <v>496881</v>
      </c>
      <c r="E11" s="20">
        <v>59237737</v>
      </c>
      <c r="F11" s="20">
        <v>1993389</v>
      </c>
      <c r="G11" s="20">
        <v>331865223</v>
      </c>
    </row>
    <row r="12" spans="1:7" ht="12.75">
      <c r="A12" t="s">
        <v>12</v>
      </c>
      <c r="B12" s="20">
        <v>1576718</v>
      </c>
      <c r="C12" s="20">
        <v>226777484</v>
      </c>
      <c r="D12" s="20">
        <v>1499193</v>
      </c>
      <c r="E12" s="20">
        <v>109411222</v>
      </c>
      <c r="F12" s="20">
        <v>3075911</v>
      </c>
      <c r="G12" s="20">
        <v>336188706</v>
      </c>
    </row>
    <row r="14" spans="1:7" ht="12.75">
      <c r="A14" t="s">
        <v>4</v>
      </c>
      <c r="B14" s="20">
        <v>12463758</v>
      </c>
      <c r="C14" s="20">
        <v>1884758548</v>
      </c>
      <c r="D14" s="20">
        <v>10756503</v>
      </c>
      <c r="E14" s="20">
        <v>1306194024</v>
      </c>
      <c r="F14" s="20">
        <v>23220261</v>
      </c>
      <c r="G14" s="20">
        <v>3190952572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B16" sqref="B16"/>
    </sheetView>
  </sheetViews>
  <sheetFormatPr defaultColWidth="9.140625" defaultRowHeight="12.75"/>
  <cols>
    <col min="2" max="2" width="20.28125" style="0" customWidth="1"/>
    <col min="3" max="3" width="17.28125" style="0" customWidth="1"/>
    <col min="4" max="4" width="19.57421875" style="0" customWidth="1"/>
    <col min="5" max="5" width="16.140625" style="0" customWidth="1"/>
    <col min="6" max="6" width="19.8515625" style="0" customWidth="1"/>
    <col min="7" max="7" width="15.7109375" style="0" customWidth="1"/>
  </cols>
  <sheetData>
    <row r="1" ht="12.75">
      <c r="A1" t="s">
        <v>16</v>
      </c>
    </row>
    <row r="2" spans="2:6" ht="12.75">
      <c r="B2" t="s">
        <v>0</v>
      </c>
      <c r="D2" t="s">
        <v>3</v>
      </c>
      <c r="F2" t="s">
        <v>4</v>
      </c>
    </row>
    <row r="3" spans="2:7" ht="12.75">
      <c r="B3" t="s">
        <v>1</v>
      </c>
      <c r="C3" t="s">
        <v>2</v>
      </c>
      <c r="D3" t="s">
        <v>1</v>
      </c>
      <c r="E3" t="s">
        <v>2</v>
      </c>
      <c r="F3" t="s">
        <v>1</v>
      </c>
      <c r="G3" t="s">
        <v>2</v>
      </c>
    </row>
    <row r="5" spans="1:7" ht="12.75">
      <c r="A5" t="s">
        <v>5</v>
      </c>
      <c r="B5" s="22">
        <f>'FY 2001-2002'!B5/'FY 2000-2001'!B5*100-100</f>
        <v>5.260985182683967</v>
      </c>
      <c r="C5" s="23">
        <f>'FY 2001-2002'!C5/'FY 2000-2001'!C5*100-100</f>
        <v>9.686278472989287</v>
      </c>
      <c r="D5" s="23">
        <f>'FY 2001-2002'!D5/'FY 2000-2001'!D5*100-100</f>
        <v>11.013408145944865</v>
      </c>
      <c r="E5" s="23">
        <f>'FY 2001-2002'!E5/'FY 2000-2001'!E5*100-100</f>
        <v>25.351717467008953</v>
      </c>
      <c r="F5" s="23">
        <f>'FY 2001-2002'!F5/'FY 2000-2001'!F5*100-100</f>
        <v>8.303064525532406</v>
      </c>
      <c r="G5" s="23">
        <f>'FY 2001-2002'!G5/'FY 2000-2001'!G5*100-100</f>
        <v>17.892566735390417</v>
      </c>
    </row>
    <row r="6" spans="1:7" ht="12.75">
      <c r="A6" t="s">
        <v>6</v>
      </c>
      <c r="B6" s="23">
        <f>'FY 2001-2002'!B6/'FY 2000-2001'!B6*100-100</f>
        <v>5.592837459242816</v>
      </c>
      <c r="C6" s="23">
        <f>'FY 2001-2002'!C6/'FY 2000-2001'!C6*100-100</f>
        <v>9.75179067954545</v>
      </c>
      <c r="D6" s="23">
        <f>'FY 2001-2002'!D6/'FY 2000-2001'!D6*100-100</f>
        <v>14.789428938358355</v>
      </c>
      <c r="E6" s="23">
        <f>'FY 2001-2002'!E6/'FY 2000-2001'!E6*100-100</f>
        <v>44.3009329971714</v>
      </c>
      <c r="F6" s="23">
        <f>'FY 2001-2002'!F6/'FY 2000-2001'!F6*100-100</f>
        <v>10.030919833454988</v>
      </c>
      <c r="G6" s="23">
        <f>'FY 2001-2002'!G6/'FY 2000-2001'!G6*100-100</f>
        <v>22.83346583709853</v>
      </c>
    </row>
    <row r="7" spans="1:7" ht="12.75">
      <c r="A7" t="s">
        <v>7</v>
      </c>
      <c r="B7" s="21" t="s">
        <v>14</v>
      </c>
      <c r="C7" s="21" t="s">
        <v>14</v>
      </c>
      <c r="D7" s="23">
        <f>'FY 2001-2002'!D7/'FY 2000-2001'!D7*100-100</f>
        <v>2.0032690348657667</v>
      </c>
      <c r="E7" s="23">
        <f>'FY 2001-2002'!E7/'FY 2000-2001'!E7*100-100</f>
        <v>4.460350013246966</v>
      </c>
      <c r="F7" s="23">
        <f>'FY 2001-2002'!F7/'FY 2000-2001'!F7*100-100</f>
        <v>2.0032690348657667</v>
      </c>
      <c r="G7" s="23">
        <f>'FY 2001-2002'!G7/'FY 2000-2001'!G7*100-100</f>
        <v>4.460350013246966</v>
      </c>
    </row>
    <row r="8" spans="1:7" ht="12.75">
      <c r="A8" t="s">
        <v>8</v>
      </c>
      <c r="B8" s="23">
        <f>'FY 2001-2002'!B8/'FY 2000-2001'!B8*100-100</f>
        <v>3.89505612413339</v>
      </c>
      <c r="C8" s="23">
        <f>'FY 2001-2002'!C8/'FY 2000-2001'!C8*100-100</f>
        <v>10.316945263745495</v>
      </c>
      <c r="D8" s="21" t="s">
        <v>14</v>
      </c>
      <c r="E8" s="21" t="s">
        <v>14</v>
      </c>
      <c r="F8" s="23">
        <f>'FY 2001-2002'!F8/'FY 2000-2001'!F8*100-100</f>
        <v>3.89505612413339</v>
      </c>
      <c r="G8" s="23">
        <f>'FY 2001-2002'!G8/'FY 2000-2001'!G8*100-100</f>
        <v>10.316945263745495</v>
      </c>
    </row>
    <row r="9" spans="1:7" ht="12.75">
      <c r="A9" t="s">
        <v>9</v>
      </c>
      <c r="B9" s="23">
        <f>'FY 2001-2002'!B9/'FY 2000-2001'!B9*100-100</f>
        <v>-0.15484420797757537</v>
      </c>
      <c r="C9" s="23">
        <f>'FY 2001-2002'!C9/'FY 2000-2001'!C9*100-100</f>
        <v>2.951804026873205</v>
      </c>
      <c r="D9" s="21" t="s">
        <v>14</v>
      </c>
      <c r="E9" s="21" t="s">
        <v>14</v>
      </c>
      <c r="F9" s="23">
        <f>'FY 2001-2002'!F9/'FY 2000-2001'!F9*100-100</f>
        <v>-0.15484420797757537</v>
      </c>
      <c r="G9" s="23">
        <f>'FY 2001-2002'!G9/'FY 2000-2001'!G9*100-100</f>
        <v>2.951804026873205</v>
      </c>
    </row>
    <row r="10" spans="1:7" ht="12.75">
      <c r="A10" t="s">
        <v>11</v>
      </c>
      <c r="B10" s="23">
        <f>'FY 2001-2002'!B10/'FY 2000-2001'!B10*100-100</f>
        <v>-4.704577671838834</v>
      </c>
      <c r="C10" s="23">
        <f>'FY 2001-2002'!C10/'FY 2000-2001'!C10*100-100</f>
        <v>0.630811606929683</v>
      </c>
      <c r="D10" s="23">
        <f>'FY 2001-2002'!D10/'FY 2000-2001'!D10*100-100</f>
        <v>58.8696129021007</v>
      </c>
      <c r="E10" s="23">
        <f>'FY 2001-2002'!E10/'FY 2000-2001'!E10*100-100</f>
        <v>32.89983974434091</v>
      </c>
      <c r="F10" s="23">
        <f>'FY 2001-2002'!F10/'FY 2000-2001'!F10*100-100</f>
        <v>13.846405678697721</v>
      </c>
      <c r="G10" s="23">
        <f>'FY 2001-2002'!G10/'FY 2000-2001'!G10*100-100</f>
        <v>6.1654560244031416</v>
      </c>
    </row>
    <row r="11" spans="1:7" ht="12.75">
      <c r="A11" t="s">
        <v>10</v>
      </c>
      <c r="B11" s="23">
        <f>'FY 2001-2002'!B11/'FY 2000-2001'!B11*100-100</f>
        <v>2.189697616050168</v>
      </c>
      <c r="C11" s="23">
        <f>'FY 2001-2002'!C11/'FY 2000-2001'!C11*100-100</f>
        <v>5.006072058339697</v>
      </c>
      <c r="D11" s="23">
        <f>'FY 2001-2002'!D11/'FY 2000-2001'!D11*100-100</f>
        <v>0.8609707354477365</v>
      </c>
      <c r="E11" s="23">
        <f>'FY 2001-2002'!E11/'FY 2000-2001'!E11*100-100</f>
        <v>3.9073496679996396</v>
      </c>
      <c r="F11" s="23">
        <f>'FY 2001-2002'!F11/'FY 2000-2001'!F11*100-100</f>
        <v>1.858493249436009</v>
      </c>
      <c r="G11" s="23">
        <f>'FY 2001-2002'!G11/'FY 2000-2001'!G11*100-100</f>
        <v>4.809950791378938</v>
      </c>
    </row>
    <row r="12" spans="1:7" ht="12.75">
      <c r="A12" t="s">
        <v>12</v>
      </c>
      <c r="B12" s="23">
        <f>'FY 2001-2002'!B12/'FY 2000-2001'!B12*100-100</f>
        <v>-0.23466466419486665</v>
      </c>
      <c r="C12" s="23">
        <f>'FY 2001-2002'!C12/'FY 2000-2001'!C12*100-100</f>
        <v>2.982913744646723</v>
      </c>
      <c r="D12" s="23">
        <f>'FY 2001-2002'!D12/'FY 2000-2001'!D12*100-100</f>
        <v>28.85425692355821</v>
      </c>
      <c r="E12" s="23">
        <f>'FY 2001-2002'!E12/'FY 2000-2001'!E12*100-100</f>
        <v>18.90665912679414</v>
      </c>
      <c r="F12" s="23">
        <f>'FY 2001-2002'!F12/'FY 2000-2001'!F12*100-100</f>
        <v>13.943218773234989</v>
      </c>
      <c r="G12" s="23">
        <f>'FY 2001-2002'!G12/'FY 2000-2001'!G12*100-100</f>
        <v>8.165230729077507</v>
      </c>
    </row>
    <row r="14" spans="1:7" ht="12.75">
      <c r="A14" t="s">
        <v>4</v>
      </c>
      <c r="B14" s="23">
        <f>'FY 2001-2002'!B14/'FY 2000-2001'!B14*100-100</f>
        <v>2.1940850424085454</v>
      </c>
      <c r="C14" s="23">
        <f>'FY 2001-2002'!C14/'FY 2000-2001'!C14*100-100</f>
        <v>6.123206043684704</v>
      </c>
      <c r="D14" s="23">
        <f>'FY 2001-2002'!D14/'FY 2000-2001'!D14*100-100</f>
        <v>17.623058256014986</v>
      </c>
      <c r="E14" s="23">
        <f>'FY 2001-2002'!E14/'FY 2000-2001'!E14*100-100</f>
        <v>24.3571231642689</v>
      </c>
      <c r="F14" s="23">
        <f>'FY 2001-2002'!F14/'FY 2000-2001'!F14*100-100</f>
        <v>9.341368901925762</v>
      </c>
      <c r="G14" s="23">
        <f>'FY 2001-2002'!G14/'FY 2000-2001'!G14*100-100</f>
        <v>13.587131952834312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Flash2k</dc:creator>
  <cp:keywords/>
  <dc:description/>
  <cp:lastModifiedBy>Flash2k</cp:lastModifiedBy>
  <cp:lastPrinted>2002-09-10T15:22:37Z</cp:lastPrinted>
  <dcterms:created xsi:type="dcterms:W3CDTF">2002-08-16T18:17:05Z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