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20" windowWidth="12120" windowHeight="8490" activeTab="0"/>
  </bookViews>
  <sheets>
    <sheet name="Columbia" sheetId="1" r:id="rId1"/>
    <sheet name="Kansas City" sheetId="2" r:id="rId2"/>
    <sheet name="Rolla" sheetId="3" r:id="rId3"/>
    <sheet name="St. Louis" sheetId="4" r:id="rId4"/>
    <sheet name="System" sheetId="5" r:id="rId5"/>
  </sheets>
  <definedNames>
    <definedName name="TAB" localSheetId="0">'Columbia'!$A$2:$AS$55</definedName>
    <definedName name="TAB" localSheetId="1">'Kansas City'!$A$1:$AS$55</definedName>
    <definedName name="TAB" localSheetId="2">'Rolla'!$A$1:$AS$58</definedName>
    <definedName name="TAB" localSheetId="3">'St. Louis'!$A$1:$AS$54</definedName>
    <definedName name="TAB">'System'!#REF!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<sst xmlns="http://schemas.openxmlformats.org/spreadsheetml/2006/main" count="411" uniqueCount="60">
  <si>
    <t>TABLE 1.11</t>
  </si>
  <si>
    <t>UNDERGRADUATE ADMISSIONS SUMMARY</t>
  </si>
  <si>
    <t>UNIVERSITY OF MISSOURI-COLUMBIA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</si>
  <si>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</si>
  <si>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</si>
  <si>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</si>
  <si>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</si>
  <si>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</si>
  <si>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</si>
  <si>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</si>
  <si>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</si>
  <si>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Missouri Residents</t>
  </si>
  <si>
    <t>First-time Freshmen</t>
  </si>
  <si>
    <t>Applied</t>
  </si>
  <si>
    <t>Admitted</t>
  </si>
  <si>
    <t>Enrolled</t>
  </si>
  <si>
    <t>Yield</t>
  </si>
  <si>
    <t>Undergraduate Transfers</t>
  </si>
  <si>
    <t>Others</t>
  </si>
  <si>
    <t>Total</t>
  </si>
  <si>
    <t>Yield is the percentage of admitted students who enrolled.</t>
  </si>
  <si>
    <t>Source: Institutional Admissions Summary, On-Campus</t>
  </si>
  <si>
    <t>UNIVERSITY OF MISSOURI-KANSAS CITY</t>
  </si>
  <si>
    <t>Note:</t>
  </si>
  <si>
    <t>UNIVERSITY OF MISSOURI-ST LOUIS</t>
  </si>
  <si>
    <t>Fall 1997</t>
  </si>
  <si>
    <t>Fall 1998</t>
  </si>
  <si>
    <t>Acceptance Rate</t>
  </si>
  <si>
    <t>Acceptance Rate is the percentage of applicants who were admitted.</t>
  </si>
  <si>
    <t xml:space="preserve">   to apply elsewhere, thereby producing misleading acceptance rate figures.</t>
  </si>
  <si>
    <t>Fall 1999</t>
  </si>
  <si>
    <t>Fall 2000</t>
  </si>
  <si>
    <t>Fall 2001</t>
  </si>
  <si>
    <t>Fall 2002</t>
  </si>
  <si>
    <t>Fall 2003</t>
  </si>
  <si>
    <t>Fall 1988</t>
  </si>
  <si>
    <t>UNIVERSITY OF MISSOURI SYSTEM</t>
  </si>
  <si>
    <t>Fall 1987</t>
  </si>
  <si>
    <t>Fall 1986</t>
  </si>
  <si>
    <t>Fall 1985</t>
  </si>
  <si>
    <t>Fall 1984</t>
  </si>
  <si>
    <t>Fall 1983</t>
  </si>
  <si>
    <t>Fall 1982</t>
  </si>
  <si>
    <t>Fall 1981</t>
  </si>
  <si>
    <t>Fall 1980</t>
  </si>
  <si>
    <t>Fall 1979</t>
  </si>
  <si>
    <t>Fall 2004</t>
  </si>
  <si>
    <t>Fall 2005</t>
  </si>
  <si>
    <t>Fall 2006</t>
  </si>
  <si>
    <t>Fall 2007</t>
  </si>
  <si>
    <t>Fall 2008</t>
  </si>
  <si>
    <t>MISSOURI UNIVERSITY OF SCIENCE AND TECHNOLOGY</t>
  </si>
  <si>
    <t>Fall 2009</t>
  </si>
  <si>
    <t>S&amp;T's pre-application advising process encourages unqualified students</t>
  </si>
  <si>
    <t>Fall 2010</t>
  </si>
  <si>
    <t>Fall 2011</t>
  </si>
  <si>
    <t>Fall 2012</t>
  </si>
  <si>
    <t>Fall 2013</t>
  </si>
  <si>
    <t>IR&amp;P 9/13</t>
  </si>
  <si>
    <t>IR&amp;P 10/13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</si>
</sst>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</numFmts>
  <fonts count="40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1" fillId="0" borderId="12" xfId="0" applyFont="1" applyBorder="1" applyAlignment="1" applyProtection="1">
      <alignment/>
      <protection/>
    </xf>
    <xf numFmtId="37" fontId="1" fillId="0" borderId="13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0" xfId="0" applyFont="1" applyAlignment="1">
      <alignment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8" xfId="0" applyFont="1" applyBorder="1" applyAlignment="1">
      <alignment/>
    </xf>
    <xf numFmtId="37" fontId="3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1" fillId="0" borderId="0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7" fontId="0" fillId="0" borderId="15" xfId="0" applyBorder="1" applyAlignment="1">
      <alignment horizontal="center"/>
    </xf>
    <xf numFmtId="37" fontId="3" fillId="0" borderId="15" xfId="0" applyFont="1" applyBorder="1" applyAlignment="1" applyProtection="1">
      <alignment horizontal="center"/>
      <protection/>
    </xf>
    <xf numFmtId="37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55"/>
  <sheetViews>
    <sheetView tabSelected="1" defaultGridColor="0" zoomScalePageLayoutView="0" colorId="22" workbookViewId="0" topLeftCell="A1">
      <selection activeCell="A1" sqref="A1"/>
    </sheetView>
  </sheetViews>
  <sheetFormatPr defaultColWidth="9.57421875" defaultRowHeight="12"/>
  <cols>
    <col min="1" max="1" width="5.7109375" style="19" customWidth="1"/>
    <col min="2" max="2" width="4.57421875" style="19" customWidth="1"/>
    <col min="3" max="3" width="6.57421875" style="19" customWidth="1"/>
    <col min="4" max="4" width="13.7109375" style="19" customWidth="1"/>
    <col min="5" max="34" width="8.8515625" style="19" hidden="1" customWidth="1"/>
    <col min="35" max="35" width="1.7109375" style="19" customWidth="1"/>
    <col min="36" max="36" width="8.8515625" style="19" customWidth="1"/>
    <col min="37" max="37" width="1.7109375" style="19" customWidth="1"/>
    <col min="38" max="38" width="8.8515625" style="19" customWidth="1"/>
    <col min="39" max="39" width="1.7109375" style="19" customWidth="1"/>
    <col min="40" max="40" width="8.8515625" style="19" customWidth="1"/>
    <col min="41" max="41" width="1.7109375" style="19" customWidth="1"/>
    <col min="42" max="42" width="8.8515625" style="19" customWidth="1"/>
    <col min="43" max="43" width="1.7109375" style="19" customWidth="1"/>
    <col min="44" max="44" width="8.8515625" style="19" customWidth="1"/>
    <col min="45" max="45" width="5.7109375" style="19" customWidth="1"/>
    <col min="46" max="16384" width="9.57421875" style="19" customWidth="1"/>
  </cols>
  <sheetData>
    <row r="1" spans="1:4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2.7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20"/>
    </row>
    <row r="3" spans="1:4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17"/>
      <c r="X3" s="17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21"/>
    </row>
    <row r="4" spans="1:45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1"/>
    </row>
    <row r="5" spans="1:45" ht="12.75">
      <c r="A5" s="3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21"/>
    </row>
    <row r="6" spans="1:45" ht="13.5" thickBo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1"/>
    </row>
    <row r="7" spans="1:45" ht="12.75" thickTop="1">
      <c r="A7" s="3"/>
      <c r="B7" s="7"/>
      <c r="C7" s="7"/>
      <c r="D7" s="7"/>
      <c r="E7" s="12" t="s">
        <v>45</v>
      </c>
      <c r="F7" s="12" t="s">
        <v>44</v>
      </c>
      <c r="G7" s="12" t="s">
        <v>43</v>
      </c>
      <c r="H7" s="12" t="s">
        <v>42</v>
      </c>
      <c r="I7" s="12" t="s">
        <v>41</v>
      </c>
      <c r="J7" s="12" t="s">
        <v>40</v>
      </c>
      <c r="K7" s="12" t="s">
        <v>39</v>
      </c>
      <c r="L7" s="12" t="s">
        <v>38</v>
      </c>
      <c r="M7" s="12" t="s">
        <v>37</v>
      </c>
      <c r="N7" s="12" t="s">
        <v>35</v>
      </c>
      <c r="O7" s="12" t="s">
        <v>3</v>
      </c>
      <c r="P7" s="12" t="s">
        <v>4</v>
      </c>
      <c r="Q7" s="12" t="s">
        <v>5</v>
      </c>
      <c r="R7" s="12" t="s">
        <v>6</v>
      </c>
      <c r="S7" s="12" t="s">
        <v>7</v>
      </c>
      <c r="T7" s="12" t="s">
        <v>8</v>
      </c>
      <c r="U7" s="12" t="s">
        <v>9</v>
      </c>
      <c r="V7" s="12" t="s">
        <v>10</v>
      </c>
      <c r="W7" s="18" t="s">
        <v>25</v>
      </c>
      <c r="X7" s="18" t="s">
        <v>26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18" t="s">
        <v>46</v>
      </c>
      <c r="AE7" s="18" t="s">
        <v>47</v>
      </c>
      <c r="AF7" s="18" t="s">
        <v>48</v>
      </c>
      <c r="AG7" s="18" t="s">
        <v>49</v>
      </c>
      <c r="AH7" s="18" t="s">
        <v>50</v>
      </c>
      <c r="AI7" s="18"/>
      <c r="AJ7" s="18" t="s">
        <v>52</v>
      </c>
      <c r="AK7" s="18"/>
      <c r="AL7" s="18" t="s">
        <v>54</v>
      </c>
      <c r="AM7" s="18"/>
      <c r="AN7" s="18" t="s">
        <v>55</v>
      </c>
      <c r="AO7" s="18"/>
      <c r="AP7" s="18" t="s">
        <v>56</v>
      </c>
      <c r="AQ7" s="18"/>
      <c r="AR7" s="18" t="s">
        <v>57</v>
      </c>
      <c r="AS7" s="21"/>
    </row>
    <row r="8" spans="1:45" ht="12">
      <c r="A8" s="3"/>
      <c r="B8" s="14" t="s">
        <v>11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1"/>
    </row>
    <row r="9" spans="1:45" ht="12">
      <c r="A9" s="3"/>
      <c r="B9" s="1"/>
      <c r="C9" s="13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1"/>
    </row>
    <row r="10" spans="1:45" ht="12">
      <c r="A10" s="3"/>
      <c r="B10" s="1"/>
      <c r="C10" s="1"/>
      <c r="D10" s="1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6442</v>
      </c>
      <c r="P10" s="8">
        <v>6215</v>
      </c>
      <c r="Q10" s="8">
        <v>6154</v>
      </c>
      <c r="R10" s="8">
        <v>5716</v>
      </c>
      <c r="S10" s="8">
        <v>5376</v>
      </c>
      <c r="T10" s="8">
        <v>6392</v>
      </c>
      <c r="U10" s="8">
        <v>6827</v>
      </c>
      <c r="V10" s="8">
        <v>6670</v>
      </c>
      <c r="W10" s="8">
        <v>6340</v>
      </c>
      <c r="X10" s="8">
        <v>6740</v>
      </c>
      <c r="Y10" s="8">
        <v>7171</v>
      </c>
      <c r="Z10" s="8">
        <v>7579</v>
      </c>
      <c r="AA10" s="8">
        <v>7681</v>
      </c>
      <c r="AB10" s="8">
        <v>8131</v>
      </c>
      <c r="AC10" s="8">
        <v>8319</v>
      </c>
      <c r="AD10" s="8">
        <v>8560</v>
      </c>
      <c r="AE10" s="8">
        <v>8546</v>
      </c>
      <c r="AF10" s="8">
        <v>8657</v>
      </c>
      <c r="AG10" s="8">
        <v>8416</v>
      </c>
      <c r="AH10" s="8">
        <v>9416</v>
      </c>
      <c r="AI10" s="8"/>
      <c r="AJ10" s="8">
        <v>9570</v>
      </c>
      <c r="AK10" s="8"/>
      <c r="AL10" s="8">
        <v>9751</v>
      </c>
      <c r="AM10" s="8"/>
      <c r="AN10" s="8">
        <v>9758</v>
      </c>
      <c r="AO10" s="8"/>
      <c r="AP10" s="8">
        <v>9889</v>
      </c>
      <c r="AQ10" s="8"/>
      <c r="AR10" s="8">
        <v>9196</v>
      </c>
      <c r="AS10" s="21"/>
    </row>
    <row r="11" spans="1:45" ht="12">
      <c r="A11" s="3"/>
      <c r="B11" s="1"/>
      <c r="C11" s="1"/>
      <c r="D11" s="1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5125</v>
      </c>
      <c r="P11" s="8">
        <v>4933</v>
      </c>
      <c r="Q11" s="8">
        <v>5143</v>
      </c>
      <c r="R11" s="8">
        <v>4805</v>
      </c>
      <c r="S11" s="8">
        <v>4573</v>
      </c>
      <c r="T11" s="8">
        <v>5452</v>
      </c>
      <c r="U11" s="8">
        <v>5855</v>
      </c>
      <c r="V11" s="8">
        <v>5858</v>
      </c>
      <c r="W11" s="8">
        <v>5552</v>
      </c>
      <c r="X11" s="8">
        <v>5872</v>
      </c>
      <c r="Y11" s="8">
        <v>6209</v>
      </c>
      <c r="Z11" s="8">
        <v>6488</v>
      </c>
      <c r="AA11" s="8">
        <v>6549</v>
      </c>
      <c r="AB11" s="8">
        <v>6817</v>
      </c>
      <c r="AC11" s="8">
        <v>7102</v>
      </c>
      <c r="AD11" s="8">
        <v>7275</v>
      </c>
      <c r="AE11" s="8">
        <v>7223</v>
      </c>
      <c r="AF11" s="8">
        <v>7213</v>
      </c>
      <c r="AG11" s="8">
        <v>7306</v>
      </c>
      <c r="AH11" s="8">
        <v>8136</v>
      </c>
      <c r="AI11" s="8"/>
      <c r="AJ11" s="8">
        <v>8114</v>
      </c>
      <c r="AK11" s="8"/>
      <c r="AL11" s="8">
        <v>8391</v>
      </c>
      <c r="AM11" s="8"/>
      <c r="AN11" s="8">
        <v>8215</v>
      </c>
      <c r="AO11" s="8"/>
      <c r="AP11" s="8">
        <v>8391</v>
      </c>
      <c r="AQ11" s="8"/>
      <c r="AR11" s="8">
        <v>7619</v>
      </c>
      <c r="AS11" s="21"/>
    </row>
    <row r="12" spans="1:45" ht="12">
      <c r="A12" s="3"/>
      <c r="B12" s="1"/>
      <c r="C12" s="1"/>
      <c r="D12" s="7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3392</v>
      </c>
      <c r="P12" s="9">
        <v>3295</v>
      </c>
      <c r="Q12" s="9">
        <v>2929</v>
      </c>
      <c r="R12" s="9">
        <v>2575</v>
      </c>
      <c r="S12" s="9">
        <v>2581</v>
      </c>
      <c r="T12" s="9">
        <v>3116</v>
      </c>
      <c r="U12" s="9">
        <v>3239</v>
      </c>
      <c r="V12" s="9">
        <v>3164</v>
      </c>
      <c r="W12" s="9">
        <v>2952</v>
      </c>
      <c r="X12" s="9">
        <v>3165</v>
      </c>
      <c r="Y12" s="9">
        <v>3236</v>
      </c>
      <c r="Z12" s="9">
        <v>3552</v>
      </c>
      <c r="AA12" s="9">
        <v>3449</v>
      </c>
      <c r="AB12" s="9">
        <v>3711</v>
      </c>
      <c r="AC12" s="9">
        <v>3911</v>
      </c>
      <c r="AD12" s="9">
        <v>3817</v>
      </c>
      <c r="AE12" s="9">
        <v>3774</v>
      </c>
      <c r="AF12" s="9">
        <v>3909</v>
      </c>
      <c r="AG12" s="9">
        <v>3991</v>
      </c>
      <c r="AH12" s="9">
        <v>4469</v>
      </c>
      <c r="AI12" s="9"/>
      <c r="AJ12" s="9">
        <v>4046</v>
      </c>
      <c r="AK12" s="9"/>
      <c r="AL12" s="9">
        <v>4369</v>
      </c>
      <c r="AM12" s="9"/>
      <c r="AN12" s="9">
        <v>4228</v>
      </c>
      <c r="AO12" s="9"/>
      <c r="AP12" s="9">
        <v>4139</v>
      </c>
      <c r="AQ12" s="9"/>
      <c r="AR12" s="9">
        <v>3826</v>
      </c>
      <c r="AS12" s="21"/>
    </row>
    <row r="13" spans="1:45" ht="12">
      <c r="A13" s="3"/>
      <c r="B13" s="1"/>
      <c r="C13" s="1"/>
      <c r="D13" s="25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aca="true" t="shared" si="0" ref="O13:Y13">O11/O10</f>
        <v>0.7955603849736107</v>
      </c>
      <c r="P13" s="10">
        <f t="shared" si="0"/>
        <v>0.7937248592115849</v>
      </c>
      <c r="Q13" s="10">
        <f t="shared" si="0"/>
        <v>0.8357166070848229</v>
      </c>
      <c r="R13" s="10">
        <f t="shared" si="0"/>
        <v>0.8406228131560531</v>
      </c>
      <c r="S13" s="10">
        <f t="shared" si="0"/>
        <v>0.8506324404761905</v>
      </c>
      <c r="T13" s="10">
        <f t="shared" si="0"/>
        <v>0.8529411764705882</v>
      </c>
      <c r="U13" s="10">
        <f t="shared" si="0"/>
        <v>0.8576241394463161</v>
      </c>
      <c r="V13" s="10">
        <f t="shared" si="0"/>
        <v>0.8782608695652174</v>
      </c>
      <c r="W13" s="10">
        <f t="shared" si="0"/>
        <v>0.8757097791798107</v>
      </c>
      <c r="X13" s="10">
        <f t="shared" si="0"/>
        <v>0.8712166172106824</v>
      </c>
      <c r="Y13" s="10">
        <f t="shared" si="0"/>
        <v>0.8658485566866546</v>
      </c>
      <c r="Z13" s="10">
        <f aca="true" t="shared" si="1" ref="Z13:AB14">Z11/Z10</f>
        <v>0.8560496107665919</v>
      </c>
      <c r="AA13" s="10">
        <f t="shared" si="1"/>
        <v>0.8526233563338107</v>
      </c>
      <c r="AB13" s="10">
        <f t="shared" si="1"/>
        <v>0.8383962612224819</v>
      </c>
      <c r="AC13" s="10">
        <f aca="true" t="shared" si="2" ref="AC13:AE14">AC11/AC10</f>
        <v>0.8537083784108667</v>
      </c>
      <c r="AD13" s="10">
        <f t="shared" si="2"/>
        <v>0.8498831775700935</v>
      </c>
      <c r="AE13" s="10">
        <f t="shared" si="2"/>
        <v>0.8451907325064357</v>
      </c>
      <c r="AF13" s="10">
        <f aca="true" t="shared" si="3" ref="AF13:AH14">AF11/AF10</f>
        <v>0.8331985676331293</v>
      </c>
      <c r="AG13" s="10">
        <f t="shared" si="3"/>
        <v>0.8681083650190115</v>
      </c>
      <c r="AH13" s="10">
        <f t="shared" si="3"/>
        <v>0.8640611724723875</v>
      </c>
      <c r="AI13" s="10"/>
      <c r="AJ13" s="10">
        <f>AJ11/AJ10</f>
        <v>0.8478578892371996</v>
      </c>
      <c r="AK13" s="10"/>
      <c r="AL13" s="10">
        <f>AL11/AL10</f>
        <v>0.8605271254230336</v>
      </c>
      <c r="AM13" s="10"/>
      <c r="AN13" s="10">
        <f>AN11/AN10</f>
        <v>0.8418733346997336</v>
      </c>
      <c r="AO13" s="10"/>
      <c r="AP13" s="10">
        <f>AP11/AP10</f>
        <v>0.8485185559712812</v>
      </c>
      <c r="AQ13" s="10"/>
      <c r="AR13" s="10">
        <f>AR11/AR10</f>
        <v>0.8285123966942148</v>
      </c>
      <c r="AS13" s="21"/>
    </row>
    <row r="14" spans="1:45" ht="12">
      <c r="A14" s="3"/>
      <c r="B14" s="1"/>
      <c r="C14" s="1"/>
      <c r="D14" s="25" t="s">
        <v>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aca="true" t="shared" si="4" ref="O14:Y14">O12/O11</f>
        <v>0.6618536585365854</v>
      </c>
      <c r="P14" s="10">
        <f t="shared" si="4"/>
        <v>0.6679505371984593</v>
      </c>
      <c r="Q14" s="10">
        <f t="shared" si="4"/>
        <v>0.5695119580011666</v>
      </c>
      <c r="R14" s="10">
        <f t="shared" si="4"/>
        <v>0.5359001040582726</v>
      </c>
      <c r="S14" s="10">
        <f t="shared" si="4"/>
        <v>0.5643997375902033</v>
      </c>
      <c r="T14" s="10">
        <f t="shared" si="4"/>
        <v>0.5715333822450477</v>
      </c>
      <c r="U14" s="10">
        <f t="shared" si="4"/>
        <v>0.553202391118702</v>
      </c>
      <c r="V14" s="10">
        <f t="shared" si="4"/>
        <v>0.5401160805735746</v>
      </c>
      <c r="W14" s="10">
        <f t="shared" si="4"/>
        <v>0.531700288184438</v>
      </c>
      <c r="X14" s="10">
        <f t="shared" si="4"/>
        <v>0.5389986376021798</v>
      </c>
      <c r="Y14" s="10">
        <f t="shared" si="4"/>
        <v>0.5211789338057659</v>
      </c>
      <c r="Z14" s="10">
        <f t="shared" si="1"/>
        <v>0.5474722564734895</v>
      </c>
      <c r="AA14" s="10">
        <f t="shared" si="1"/>
        <v>0.5266452893571537</v>
      </c>
      <c r="AB14" s="10">
        <f t="shared" si="1"/>
        <v>0.5443743582220918</v>
      </c>
      <c r="AC14" s="10">
        <f t="shared" si="2"/>
        <v>0.5506899464939453</v>
      </c>
      <c r="AD14" s="10">
        <f t="shared" si="2"/>
        <v>0.5246735395189004</v>
      </c>
      <c r="AE14" s="10">
        <f t="shared" si="2"/>
        <v>0.5224975771839956</v>
      </c>
      <c r="AF14" s="10">
        <f t="shared" si="3"/>
        <v>0.5419381671981145</v>
      </c>
      <c r="AG14" s="10">
        <f t="shared" si="3"/>
        <v>0.5462633451957295</v>
      </c>
      <c r="AH14" s="10">
        <f t="shared" si="3"/>
        <v>0.5492871189773845</v>
      </c>
      <c r="AI14" s="10"/>
      <c r="AJ14" s="10">
        <f>AJ12/AJ11</f>
        <v>0.49864431846191765</v>
      </c>
      <c r="AK14" s="10"/>
      <c r="AL14" s="10">
        <f>AL12/AL11</f>
        <v>0.5206769157430581</v>
      </c>
      <c r="AM14" s="10"/>
      <c r="AN14" s="10">
        <f>AN12/AN11</f>
        <v>0.514668289713938</v>
      </c>
      <c r="AO14" s="10"/>
      <c r="AP14" s="10">
        <f>AP12/AP11</f>
        <v>0.4932665951614825</v>
      </c>
      <c r="AQ14" s="10"/>
      <c r="AR14" s="10">
        <f>AR12/AR11</f>
        <v>0.5021656385352409</v>
      </c>
      <c r="AS14" s="21"/>
    </row>
    <row r="15" spans="1:45" ht="12">
      <c r="A15" s="3"/>
      <c r="B15" s="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1"/>
    </row>
    <row r="16" spans="1:45" ht="12">
      <c r="A16" s="3"/>
      <c r="B16" s="1"/>
      <c r="C16" s="1"/>
      <c r="D16" s="1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1917</v>
      </c>
      <c r="P16" s="8">
        <v>2028</v>
      </c>
      <c r="Q16" s="8">
        <v>1588</v>
      </c>
      <c r="R16" s="8">
        <v>1478</v>
      </c>
      <c r="S16" s="8">
        <v>1474</v>
      </c>
      <c r="T16" s="8">
        <v>1491</v>
      </c>
      <c r="U16" s="8">
        <v>1411</v>
      </c>
      <c r="V16" s="8">
        <v>1223</v>
      </c>
      <c r="W16" s="8">
        <v>1364</v>
      </c>
      <c r="X16" s="8">
        <v>1382</v>
      </c>
      <c r="Y16" s="8">
        <v>1362</v>
      </c>
      <c r="Z16" s="8">
        <v>1393</v>
      </c>
      <c r="AA16" s="8">
        <v>1459</v>
      </c>
      <c r="AB16" s="8">
        <v>1506</v>
      </c>
      <c r="AC16" s="8">
        <v>1530</v>
      </c>
      <c r="AD16" s="8">
        <v>1534</v>
      </c>
      <c r="AE16" s="8">
        <v>1508</v>
      </c>
      <c r="AF16" s="8">
        <v>1456</v>
      </c>
      <c r="AG16" s="8">
        <v>1901</v>
      </c>
      <c r="AH16" s="8">
        <v>2431</v>
      </c>
      <c r="AI16" s="8"/>
      <c r="AJ16" s="8">
        <v>2257</v>
      </c>
      <c r="AK16" s="8"/>
      <c r="AL16" s="8">
        <v>2158</v>
      </c>
      <c r="AM16" s="8"/>
      <c r="AN16" s="8">
        <v>2299</v>
      </c>
      <c r="AO16" s="8"/>
      <c r="AP16" s="8">
        <v>2125</v>
      </c>
      <c r="AQ16" s="8"/>
      <c r="AR16" s="8">
        <v>1871</v>
      </c>
      <c r="AS16" s="21"/>
    </row>
    <row r="17" spans="1:45" ht="12">
      <c r="A17" s="3"/>
      <c r="B17" s="1"/>
      <c r="C17" s="1"/>
      <c r="D17" s="1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1479</v>
      </c>
      <c r="P17" s="8">
        <v>1558</v>
      </c>
      <c r="Q17" s="8">
        <v>1435</v>
      </c>
      <c r="R17" s="8">
        <v>1312</v>
      </c>
      <c r="S17" s="8">
        <v>1335</v>
      </c>
      <c r="T17" s="8">
        <v>1334</v>
      </c>
      <c r="U17" s="8">
        <v>1305</v>
      </c>
      <c r="V17" s="8">
        <v>1113</v>
      </c>
      <c r="W17" s="8">
        <v>1232</v>
      </c>
      <c r="X17" s="8">
        <v>1248</v>
      </c>
      <c r="Y17" s="8">
        <v>1239</v>
      </c>
      <c r="Z17" s="8">
        <v>1253</v>
      </c>
      <c r="AA17" s="8">
        <v>1294</v>
      </c>
      <c r="AB17" s="8">
        <v>1387</v>
      </c>
      <c r="AC17" s="8">
        <v>1387</v>
      </c>
      <c r="AD17" s="8">
        <v>1385</v>
      </c>
      <c r="AE17" s="8">
        <v>1380</v>
      </c>
      <c r="AF17" s="8">
        <v>1161</v>
      </c>
      <c r="AG17" s="8">
        <v>1278</v>
      </c>
      <c r="AH17" s="8">
        <v>1692</v>
      </c>
      <c r="AI17" s="8"/>
      <c r="AJ17" s="8">
        <v>1611</v>
      </c>
      <c r="AK17" s="8"/>
      <c r="AL17" s="8">
        <v>1521</v>
      </c>
      <c r="AM17" s="8"/>
      <c r="AN17" s="8">
        <v>1587</v>
      </c>
      <c r="AO17" s="8"/>
      <c r="AP17" s="8">
        <v>1486</v>
      </c>
      <c r="AQ17" s="8"/>
      <c r="AR17" s="8">
        <v>1294</v>
      </c>
      <c r="AS17" s="21"/>
    </row>
    <row r="18" spans="1:45" ht="12">
      <c r="A18" s="3"/>
      <c r="B18" s="1"/>
      <c r="C18" s="1"/>
      <c r="D18" s="7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1170</v>
      </c>
      <c r="P18" s="9">
        <v>1166</v>
      </c>
      <c r="Q18" s="9">
        <v>1076</v>
      </c>
      <c r="R18" s="9">
        <v>975</v>
      </c>
      <c r="S18" s="9">
        <v>1024</v>
      </c>
      <c r="T18" s="9">
        <v>1063</v>
      </c>
      <c r="U18" s="9">
        <v>978</v>
      </c>
      <c r="V18" s="9">
        <v>844</v>
      </c>
      <c r="W18" s="9">
        <v>901</v>
      </c>
      <c r="X18" s="9">
        <v>910</v>
      </c>
      <c r="Y18" s="9">
        <v>900</v>
      </c>
      <c r="Z18" s="9">
        <v>964</v>
      </c>
      <c r="AA18" s="9">
        <v>952</v>
      </c>
      <c r="AB18" s="9">
        <v>1030</v>
      </c>
      <c r="AC18" s="9">
        <v>1032</v>
      </c>
      <c r="AD18" s="9">
        <v>1056</v>
      </c>
      <c r="AE18" s="9">
        <v>1034</v>
      </c>
      <c r="AF18" s="9">
        <v>843</v>
      </c>
      <c r="AG18" s="9">
        <v>1000</v>
      </c>
      <c r="AH18" s="9">
        <v>1276</v>
      </c>
      <c r="AI18" s="9"/>
      <c r="AJ18" s="9">
        <v>1203</v>
      </c>
      <c r="AK18" s="9"/>
      <c r="AL18" s="9">
        <v>1132</v>
      </c>
      <c r="AM18" s="9"/>
      <c r="AN18" s="9">
        <v>1162</v>
      </c>
      <c r="AO18" s="9"/>
      <c r="AP18" s="9">
        <v>1122</v>
      </c>
      <c r="AQ18" s="9"/>
      <c r="AR18" s="9">
        <v>968</v>
      </c>
      <c r="AS18" s="21"/>
    </row>
    <row r="19" spans="1:45" ht="12">
      <c r="A19" s="3"/>
      <c r="B19" s="1"/>
      <c r="C19" s="1"/>
      <c r="D19" s="25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5" ref="O19:Y19">O17/O16</f>
        <v>0.7715179968701096</v>
      </c>
      <c r="P19" s="10">
        <f t="shared" si="5"/>
        <v>0.7682445759368837</v>
      </c>
      <c r="Q19" s="10">
        <f t="shared" si="5"/>
        <v>0.9036523929471033</v>
      </c>
      <c r="R19" s="10">
        <f t="shared" si="5"/>
        <v>0.8876860622462788</v>
      </c>
      <c r="S19" s="10">
        <f t="shared" si="5"/>
        <v>0.9056987788331072</v>
      </c>
      <c r="T19" s="10">
        <f t="shared" si="5"/>
        <v>0.8947015425888666</v>
      </c>
      <c r="U19" s="10">
        <f t="shared" si="5"/>
        <v>0.92487597448618</v>
      </c>
      <c r="V19" s="10">
        <f t="shared" si="5"/>
        <v>0.9100572363041701</v>
      </c>
      <c r="W19" s="10">
        <f t="shared" si="5"/>
        <v>0.9032258064516129</v>
      </c>
      <c r="X19" s="10">
        <f t="shared" si="5"/>
        <v>0.9030390738060782</v>
      </c>
      <c r="Y19" s="10">
        <f t="shared" si="5"/>
        <v>0.9096916299559471</v>
      </c>
      <c r="Z19" s="10">
        <f aca="true" t="shared" si="6" ref="Z19:AB20">Z17/Z16</f>
        <v>0.8994974874371859</v>
      </c>
      <c r="AA19" s="10">
        <f t="shared" si="6"/>
        <v>0.8869088416723784</v>
      </c>
      <c r="AB19" s="10">
        <f t="shared" si="6"/>
        <v>0.9209827357237715</v>
      </c>
      <c r="AC19" s="10">
        <f aca="true" t="shared" si="7" ref="AC19:AE20">AC17/AC16</f>
        <v>0.9065359477124183</v>
      </c>
      <c r="AD19" s="10">
        <f t="shared" si="7"/>
        <v>0.9028683181225554</v>
      </c>
      <c r="AE19" s="10">
        <f t="shared" si="7"/>
        <v>0.9151193633952255</v>
      </c>
      <c r="AF19" s="10">
        <f aca="true" t="shared" si="8" ref="AF19:AH20">AF17/AF16</f>
        <v>0.7973901098901099</v>
      </c>
      <c r="AG19" s="10">
        <f t="shared" si="8"/>
        <v>0.672277748553393</v>
      </c>
      <c r="AH19" s="10">
        <f t="shared" si="8"/>
        <v>0.6960098724804608</v>
      </c>
      <c r="AI19" s="10"/>
      <c r="AJ19" s="10">
        <f>AJ17/AJ16</f>
        <v>0.7137793531236154</v>
      </c>
      <c r="AK19" s="10"/>
      <c r="AL19" s="10">
        <f>AL17/AL16</f>
        <v>0.7048192771084337</v>
      </c>
      <c r="AM19" s="10"/>
      <c r="AN19" s="10">
        <f>AN17/AN16</f>
        <v>0.6903001304915181</v>
      </c>
      <c r="AO19" s="10"/>
      <c r="AP19" s="10">
        <f>AP17/AP16</f>
        <v>0.6992941176470588</v>
      </c>
      <c r="AQ19" s="10"/>
      <c r="AR19" s="10">
        <f>AR17/AR16</f>
        <v>0.6916087653661144</v>
      </c>
      <c r="AS19" s="21"/>
    </row>
    <row r="20" spans="1:45" ht="12">
      <c r="A20" s="3"/>
      <c r="B20" s="1"/>
      <c r="C20" s="1"/>
      <c r="D20" s="25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aca="true" t="shared" si="9" ref="O20:Y20">O18/O17</f>
        <v>0.7910750507099391</v>
      </c>
      <c r="P20" s="10">
        <f t="shared" si="9"/>
        <v>0.748395378690629</v>
      </c>
      <c r="Q20" s="10">
        <f t="shared" si="9"/>
        <v>0.7498257839721254</v>
      </c>
      <c r="R20" s="10">
        <f t="shared" si="9"/>
        <v>0.743140243902439</v>
      </c>
      <c r="S20" s="10">
        <f t="shared" si="9"/>
        <v>0.7670411985018727</v>
      </c>
      <c r="T20" s="10">
        <f t="shared" si="9"/>
        <v>0.7968515742128935</v>
      </c>
      <c r="U20" s="10">
        <f t="shared" si="9"/>
        <v>0.7494252873563219</v>
      </c>
      <c r="V20" s="10">
        <f t="shared" si="9"/>
        <v>0.7583108715184187</v>
      </c>
      <c r="W20" s="10">
        <f t="shared" si="9"/>
        <v>0.7313311688311688</v>
      </c>
      <c r="X20" s="10">
        <f t="shared" si="9"/>
        <v>0.7291666666666666</v>
      </c>
      <c r="Y20" s="10">
        <f t="shared" si="9"/>
        <v>0.7263922518159807</v>
      </c>
      <c r="Z20" s="10">
        <f t="shared" si="6"/>
        <v>0.7693535514764565</v>
      </c>
      <c r="AA20" s="10">
        <f t="shared" si="6"/>
        <v>0.7357032457496137</v>
      </c>
      <c r="AB20" s="10">
        <f t="shared" si="6"/>
        <v>0.7426099495313626</v>
      </c>
      <c r="AC20" s="10">
        <f t="shared" si="7"/>
        <v>0.7440519105984138</v>
      </c>
      <c r="AD20" s="10">
        <f t="shared" si="7"/>
        <v>0.7624548736462093</v>
      </c>
      <c r="AE20" s="10">
        <f t="shared" si="7"/>
        <v>0.7492753623188406</v>
      </c>
      <c r="AF20" s="10">
        <f t="shared" si="8"/>
        <v>0.7260981912144703</v>
      </c>
      <c r="AG20" s="10">
        <f t="shared" si="8"/>
        <v>0.7824726134585289</v>
      </c>
      <c r="AH20" s="10">
        <f t="shared" si="8"/>
        <v>0.7541371158392435</v>
      </c>
      <c r="AI20" s="10"/>
      <c r="AJ20" s="10">
        <f>AJ18/AJ17</f>
        <v>0.7467411545623837</v>
      </c>
      <c r="AK20" s="10"/>
      <c r="AL20" s="10">
        <f>AL18/AL17</f>
        <v>0.7442472057856673</v>
      </c>
      <c r="AM20" s="10"/>
      <c r="AN20" s="10">
        <f>AN18/AN17</f>
        <v>0.7321991178323881</v>
      </c>
      <c r="AO20" s="10"/>
      <c r="AP20" s="10">
        <f>AP18/AP17</f>
        <v>0.7550471063257066</v>
      </c>
      <c r="AQ20" s="10"/>
      <c r="AR20" s="10">
        <f>AR18/AR17</f>
        <v>0.7480680061823802</v>
      </c>
      <c r="AS20" s="21"/>
    </row>
    <row r="21" spans="1:45" ht="12">
      <c r="A21" s="3"/>
      <c r="B21" s="13" t="s">
        <v>18</v>
      </c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1"/>
    </row>
    <row r="22" spans="1:45" ht="12">
      <c r="A22" s="3"/>
      <c r="B22" s="1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1"/>
    </row>
    <row r="23" spans="1:45" ht="12">
      <c r="A23" s="3"/>
      <c r="B23" s="1"/>
      <c r="C23" s="1"/>
      <c r="D23" s="1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1947</v>
      </c>
      <c r="P23" s="8">
        <v>2113</v>
      </c>
      <c r="Q23" s="8">
        <v>3061</v>
      </c>
      <c r="R23" s="8">
        <v>2888</v>
      </c>
      <c r="S23" s="8">
        <v>2461</v>
      </c>
      <c r="T23" s="8">
        <v>2672</v>
      </c>
      <c r="U23" s="8">
        <v>2869</v>
      </c>
      <c r="V23" s="8">
        <v>2898</v>
      </c>
      <c r="W23" s="8">
        <v>2587</v>
      </c>
      <c r="X23" s="8">
        <v>2782</v>
      </c>
      <c r="Y23" s="8">
        <f>2761+3</f>
        <v>2764</v>
      </c>
      <c r="Z23" s="8">
        <v>2928</v>
      </c>
      <c r="AA23" s="8">
        <v>3140</v>
      </c>
      <c r="AB23" s="8">
        <v>3446</v>
      </c>
      <c r="AC23" s="8">
        <v>3367</v>
      </c>
      <c r="AD23" s="8">
        <v>4131</v>
      </c>
      <c r="AE23" s="8">
        <v>3868</v>
      </c>
      <c r="AF23" s="8">
        <v>4477</v>
      </c>
      <c r="AG23" s="8">
        <v>3709</v>
      </c>
      <c r="AH23" s="8">
        <v>5159</v>
      </c>
      <c r="AI23" s="8"/>
      <c r="AJ23" s="8">
        <v>6885</v>
      </c>
      <c r="AK23" s="8"/>
      <c r="AL23" s="8">
        <v>7740</v>
      </c>
      <c r="AM23" s="8"/>
      <c r="AN23" s="8">
        <v>8367</v>
      </c>
      <c r="AO23" s="8"/>
      <c r="AP23" s="8">
        <v>10675</v>
      </c>
      <c r="AQ23" s="8"/>
      <c r="AR23" s="8">
        <v>11760</v>
      </c>
      <c r="AS23" s="21"/>
    </row>
    <row r="24" spans="1:45" ht="12">
      <c r="A24" s="3"/>
      <c r="B24" s="1"/>
      <c r="C24" s="1"/>
      <c r="D24" s="1" t="s"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1359</v>
      </c>
      <c r="P24" s="8">
        <v>1328</v>
      </c>
      <c r="Q24" s="8">
        <v>1537</v>
      </c>
      <c r="R24" s="8">
        <v>1332</v>
      </c>
      <c r="S24" s="8">
        <v>1340</v>
      </c>
      <c r="T24" s="8">
        <v>1713</v>
      </c>
      <c r="U24" s="8">
        <v>1796</v>
      </c>
      <c r="V24" s="8">
        <v>1830</v>
      </c>
      <c r="W24" s="8">
        <v>1845</v>
      </c>
      <c r="X24" s="8">
        <v>2156</v>
      </c>
      <c r="Y24" s="8">
        <f>2032+0</f>
        <v>2032</v>
      </c>
      <c r="Z24" s="8">
        <v>1987</v>
      </c>
      <c r="AA24" s="8">
        <v>2122</v>
      </c>
      <c r="AB24" s="8">
        <v>2275</v>
      </c>
      <c r="AC24" s="8">
        <v>2343</v>
      </c>
      <c r="AD24" s="8">
        <v>2835</v>
      </c>
      <c r="AE24" s="8">
        <v>3046</v>
      </c>
      <c r="AF24" s="8">
        <v>3035</v>
      </c>
      <c r="AG24" s="8">
        <v>3056</v>
      </c>
      <c r="AH24" s="8">
        <v>4237</v>
      </c>
      <c r="AI24" s="8"/>
      <c r="AJ24" s="8">
        <v>5545</v>
      </c>
      <c r="AK24" s="8"/>
      <c r="AL24" s="8">
        <v>6206</v>
      </c>
      <c r="AM24" s="8"/>
      <c r="AN24" s="8">
        <v>6709</v>
      </c>
      <c r="AO24" s="8"/>
      <c r="AP24" s="8">
        <v>8361</v>
      </c>
      <c r="AQ24" s="8"/>
      <c r="AR24" s="8">
        <v>8854</v>
      </c>
      <c r="AS24" s="21"/>
    </row>
    <row r="25" spans="1:45" ht="12">
      <c r="A25" s="3"/>
      <c r="B25" s="1"/>
      <c r="C25" s="1"/>
      <c r="D25" s="7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608</v>
      </c>
      <c r="P25" s="9">
        <v>556</v>
      </c>
      <c r="Q25" s="9">
        <v>485</v>
      </c>
      <c r="R25" s="9">
        <v>376</v>
      </c>
      <c r="S25" s="9">
        <v>384</v>
      </c>
      <c r="T25" s="9">
        <v>571</v>
      </c>
      <c r="U25" s="9">
        <v>641</v>
      </c>
      <c r="V25" s="9">
        <v>616</v>
      </c>
      <c r="W25" s="9">
        <v>617</v>
      </c>
      <c r="X25" s="9">
        <v>710</v>
      </c>
      <c r="Y25" s="9">
        <v>725</v>
      </c>
      <c r="Z25" s="9">
        <v>704</v>
      </c>
      <c r="AA25" s="9">
        <v>743</v>
      </c>
      <c r="AB25" s="9">
        <v>757</v>
      </c>
      <c r="AC25" s="9">
        <v>792</v>
      </c>
      <c r="AD25" s="9">
        <v>870</v>
      </c>
      <c r="AE25" s="9">
        <v>956</v>
      </c>
      <c r="AF25" s="9">
        <v>934</v>
      </c>
      <c r="AG25" s="9">
        <v>992</v>
      </c>
      <c r="AH25" s="9">
        <v>1333</v>
      </c>
      <c r="AI25" s="9"/>
      <c r="AJ25" s="9">
        <v>1547</v>
      </c>
      <c r="AK25" s="9"/>
      <c r="AL25" s="9">
        <v>1720</v>
      </c>
      <c r="AM25" s="9"/>
      <c r="AN25" s="9">
        <v>1910</v>
      </c>
      <c r="AO25" s="9"/>
      <c r="AP25" s="9">
        <v>2362</v>
      </c>
      <c r="AQ25" s="9"/>
      <c r="AR25" s="9">
        <v>2375</v>
      </c>
      <c r="AS25" s="21"/>
    </row>
    <row r="26" spans="1:45" ht="12">
      <c r="A26" s="3"/>
      <c r="B26" s="1"/>
      <c r="C26" s="1"/>
      <c r="D26" s="25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aca="true" t="shared" si="10" ref="O26:Y26">O24/O23</f>
        <v>0.6979969183359014</v>
      </c>
      <c r="P26" s="10">
        <f t="shared" si="10"/>
        <v>0.628490298154283</v>
      </c>
      <c r="Q26" s="10">
        <f t="shared" si="10"/>
        <v>0.5021234890558641</v>
      </c>
      <c r="R26" s="10">
        <f t="shared" si="10"/>
        <v>0.46121883656509693</v>
      </c>
      <c r="S26" s="10">
        <f t="shared" si="10"/>
        <v>0.5444941080861438</v>
      </c>
      <c r="T26" s="10">
        <f t="shared" si="10"/>
        <v>0.6410928143712575</v>
      </c>
      <c r="U26" s="10">
        <f t="shared" si="10"/>
        <v>0.6260020913210178</v>
      </c>
      <c r="V26" s="10">
        <f t="shared" si="10"/>
        <v>0.6314699792960663</v>
      </c>
      <c r="W26" s="10">
        <f t="shared" si="10"/>
        <v>0.7131812910707384</v>
      </c>
      <c r="X26" s="10">
        <f t="shared" si="10"/>
        <v>0.7749820273184759</v>
      </c>
      <c r="Y26" s="10">
        <f t="shared" si="10"/>
        <v>0.7351664254703328</v>
      </c>
      <c r="Z26" s="10">
        <f aca="true" t="shared" si="11" ref="Z26:AB27">Z24/Z23</f>
        <v>0.6786202185792349</v>
      </c>
      <c r="AA26" s="10">
        <f t="shared" si="11"/>
        <v>0.675796178343949</v>
      </c>
      <c r="AB26" s="10">
        <f t="shared" si="11"/>
        <v>0.6601857225769008</v>
      </c>
      <c r="AC26" s="10">
        <f aca="true" t="shared" si="12" ref="AC26:AE27">AC24/AC23</f>
        <v>0.6958716958716958</v>
      </c>
      <c r="AD26" s="10">
        <f t="shared" si="12"/>
        <v>0.6862745098039216</v>
      </c>
      <c r="AE26" s="10">
        <f t="shared" si="12"/>
        <v>0.7874870734229577</v>
      </c>
      <c r="AF26" s="10">
        <f aca="true" t="shared" si="13" ref="AF26:AH27">AF24/AF23</f>
        <v>0.6779093142729506</v>
      </c>
      <c r="AG26" s="10">
        <f t="shared" si="13"/>
        <v>0.8239417632785118</v>
      </c>
      <c r="AH26" s="10">
        <f t="shared" si="13"/>
        <v>0.8212831944175227</v>
      </c>
      <c r="AI26" s="10"/>
      <c r="AJ26" s="10">
        <f>AJ24/AJ23</f>
        <v>0.8053740014524329</v>
      </c>
      <c r="AK26" s="10"/>
      <c r="AL26" s="10">
        <f>AL24/AL23</f>
        <v>0.8018087855297158</v>
      </c>
      <c r="AM26" s="10"/>
      <c r="AN26" s="10">
        <f>AN24/AN23</f>
        <v>0.8018405641209514</v>
      </c>
      <c r="AO26" s="10"/>
      <c r="AP26" s="10">
        <f>AP24/AP23</f>
        <v>0.7832318501170961</v>
      </c>
      <c r="AQ26" s="10"/>
      <c r="AR26" s="10">
        <f>AR24/AR23</f>
        <v>0.7528911564625851</v>
      </c>
      <c r="AS26" s="21"/>
    </row>
    <row r="27" spans="1:45" ht="12">
      <c r="A27" s="3"/>
      <c r="B27" s="1"/>
      <c r="C27" s="1"/>
      <c r="D27" s="25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aca="true" t="shared" si="14" ref="O27:Y27">O25/O24</f>
        <v>0.44738778513612953</v>
      </c>
      <c r="P27" s="10">
        <f t="shared" si="14"/>
        <v>0.4186746987951807</v>
      </c>
      <c r="Q27" s="10">
        <f t="shared" si="14"/>
        <v>0.3155497722836695</v>
      </c>
      <c r="R27" s="10">
        <f t="shared" si="14"/>
        <v>0.2822822822822823</v>
      </c>
      <c r="S27" s="10">
        <f t="shared" si="14"/>
        <v>0.2865671641791045</v>
      </c>
      <c r="T27" s="10">
        <f t="shared" si="14"/>
        <v>0.3333333333333333</v>
      </c>
      <c r="U27" s="10">
        <f t="shared" si="14"/>
        <v>0.3569042316258352</v>
      </c>
      <c r="V27" s="10">
        <f t="shared" si="14"/>
        <v>0.3366120218579235</v>
      </c>
      <c r="W27" s="10">
        <f t="shared" si="14"/>
        <v>0.3344173441734417</v>
      </c>
      <c r="X27" s="10">
        <f t="shared" si="14"/>
        <v>0.3293135435992579</v>
      </c>
      <c r="Y27" s="10">
        <f t="shared" si="14"/>
        <v>0.35679133858267714</v>
      </c>
      <c r="Z27" s="10">
        <f t="shared" si="11"/>
        <v>0.35430296930045296</v>
      </c>
      <c r="AA27" s="10">
        <f t="shared" si="11"/>
        <v>0.3501413760603205</v>
      </c>
      <c r="AB27" s="10">
        <f t="shared" si="11"/>
        <v>0.33274725274725275</v>
      </c>
      <c r="AC27" s="10">
        <f t="shared" si="12"/>
        <v>0.3380281690140845</v>
      </c>
      <c r="AD27" s="10">
        <f t="shared" si="12"/>
        <v>0.30687830687830686</v>
      </c>
      <c r="AE27" s="10">
        <f t="shared" si="12"/>
        <v>0.31385423506237686</v>
      </c>
      <c r="AF27" s="10">
        <f t="shared" si="13"/>
        <v>0.30774299835255353</v>
      </c>
      <c r="AG27" s="10">
        <f t="shared" si="13"/>
        <v>0.32460732984293195</v>
      </c>
      <c r="AH27" s="10">
        <f t="shared" si="13"/>
        <v>0.3146093934387538</v>
      </c>
      <c r="AI27" s="10"/>
      <c r="AJ27" s="10">
        <f>AJ25/AJ24</f>
        <v>0.278990081154193</v>
      </c>
      <c r="AK27" s="10"/>
      <c r="AL27" s="10">
        <f>AL25/AL24</f>
        <v>0.27715114405414115</v>
      </c>
      <c r="AM27" s="10"/>
      <c r="AN27" s="10">
        <f>AN25/AN24</f>
        <v>0.284692204501416</v>
      </c>
      <c r="AO27" s="10"/>
      <c r="AP27" s="10">
        <f>AP25/AP24</f>
        <v>0.28250209305107044</v>
      </c>
      <c r="AQ27" s="10"/>
      <c r="AR27" s="10">
        <f>AR25/AR24</f>
        <v>0.26824034334763946</v>
      </c>
      <c r="AS27" s="21"/>
    </row>
    <row r="28" spans="1:45" ht="12">
      <c r="A28" s="3"/>
      <c r="B28" s="1"/>
      <c r="C28" s="13" t="s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1"/>
    </row>
    <row r="29" spans="1:45" ht="12">
      <c r="A29" s="3"/>
      <c r="B29" s="1"/>
      <c r="C29" s="1"/>
      <c r="D29" s="1" t="s">
        <v>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689</v>
      </c>
      <c r="P29" s="8">
        <v>761</v>
      </c>
      <c r="Q29" s="1">
        <v>572</v>
      </c>
      <c r="R29" s="8">
        <v>553</v>
      </c>
      <c r="S29" s="8">
        <v>544</v>
      </c>
      <c r="T29" s="8">
        <v>608</v>
      </c>
      <c r="U29" s="1">
        <v>513</v>
      </c>
      <c r="V29" s="1">
        <v>559</v>
      </c>
      <c r="W29" s="1">
        <v>448</v>
      </c>
      <c r="X29" s="1">
        <v>368</v>
      </c>
      <c r="Y29" s="1">
        <f>352+3</f>
        <v>355</v>
      </c>
      <c r="Z29" s="1">
        <v>372</v>
      </c>
      <c r="AA29" s="1">
        <v>377</v>
      </c>
      <c r="AB29" s="1">
        <v>416</v>
      </c>
      <c r="AC29" s="1">
        <v>383</v>
      </c>
      <c r="AD29" s="1">
        <v>421</v>
      </c>
      <c r="AE29" s="1">
        <v>380</v>
      </c>
      <c r="AF29" s="1">
        <v>387</v>
      </c>
      <c r="AG29" s="1">
        <v>574</v>
      </c>
      <c r="AH29" s="1">
        <v>930</v>
      </c>
      <c r="AI29" s="1"/>
      <c r="AJ29" s="1">
        <v>850</v>
      </c>
      <c r="AK29" s="1"/>
      <c r="AL29" s="1">
        <v>1015</v>
      </c>
      <c r="AM29" s="1"/>
      <c r="AN29" s="1">
        <v>1165</v>
      </c>
      <c r="AO29" s="1"/>
      <c r="AP29" s="1">
        <v>1312</v>
      </c>
      <c r="AQ29" s="1"/>
      <c r="AR29" s="1">
        <v>1220</v>
      </c>
      <c r="AS29" s="21"/>
    </row>
    <row r="30" spans="1:45" ht="12">
      <c r="A30" s="3"/>
      <c r="B30" s="1"/>
      <c r="C30" s="1"/>
      <c r="D30" s="1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463</v>
      </c>
      <c r="P30" s="8">
        <v>496</v>
      </c>
      <c r="Q30" s="1">
        <v>462</v>
      </c>
      <c r="R30" s="8">
        <v>458</v>
      </c>
      <c r="S30" s="8">
        <v>482</v>
      </c>
      <c r="T30" s="8">
        <v>543</v>
      </c>
      <c r="U30" s="1">
        <v>455</v>
      </c>
      <c r="V30" s="1">
        <v>482</v>
      </c>
      <c r="W30" s="1">
        <v>403</v>
      </c>
      <c r="X30" s="1">
        <v>330</v>
      </c>
      <c r="Y30" s="1">
        <f>314+0</f>
        <v>314</v>
      </c>
      <c r="Z30" s="1">
        <v>325</v>
      </c>
      <c r="AA30" s="1">
        <v>327</v>
      </c>
      <c r="AB30" s="1">
        <v>376</v>
      </c>
      <c r="AC30" s="1">
        <v>345</v>
      </c>
      <c r="AD30" s="1">
        <v>377</v>
      </c>
      <c r="AE30" s="1">
        <v>338</v>
      </c>
      <c r="AF30" s="1">
        <v>298</v>
      </c>
      <c r="AG30" s="1">
        <v>383</v>
      </c>
      <c r="AH30" s="1">
        <v>687</v>
      </c>
      <c r="AI30" s="1"/>
      <c r="AJ30" s="1">
        <v>543</v>
      </c>
      <c r="AK30" s="1"/>
      <c r="AL30" s="1">
        <v>612</v>
      </c>
      <c r="AM30" s="1"/>
      <c r="AN30" s="1">
        <v>736</v>
      </c>
      <c r="AO30" s="1"/>
      <c r="AP30" s="1">
        <v>822</v>
      </c>
      <c r="AQ30" s="1"/>
      <c r="AR30" s="1">
        <v>746</v>
      </c>
      <c r="AS30" s="21"/>
    </row>
    <row r="31" spans="1:45" ht="12">
      <c r="A31" s="3"/>
      <c r="B31" s="1"/>
      <c r="C31" s="1"/>
      <c r="D31" s="7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254</v>
      </c>
      <c r="P31" s="9">
        <v>237</v>
      </c>
      <c r="Q31" s="7">
        <v>215</v>
      </c>
      <c r="R31" s="9">
        <v>210</v>
      </c>
      <c r="S31" s="9">
        <v>250</v>
      </c>
      <c r="T31" s="9">
        <v>271</v>
      </c>
      <c r="U31" s="7">
        <v>253</v>
      </c>
      <c r="V31" s="7">
        <v>247</v>
      </c>
      <c r="W31" s="9">
        <v>208</v>
      </c>
      <c r="X31" s="9">
        <v>169</v>
      </c>
      <c r="Y31" s="9">
        <v>174</v>
      </c>
      <c r="Z31" s="9">
        <v>167</v>
      </c>
      <c r="AA31" s="9">
        <v>170</v>
      </c>
      <c r="AB31" s="9">
        <v>204</v>
      </c>
      <c r="AC31" s="9">
        <v>183</v>
      </c>
      <c r="AD31" s="9">
        <v>179</v>
      </c>
      <c r="AE31" s="9">
        <v>174</v>
      </c>
      <c r="AF31" s="9">
        <v>139</v>
      </c>
      <c r="AG31" s="9">
        <v>179</v>
      </c>
      <c r="AH31" s="9">
        <v>345</v>
      </c>
      <c r="AI31" s="9"/>
      <c r="AJ31" s="9">
        <v>220</v>
      </c>
      <c r="AK31" s="9"/>
      <c r="AL31" s="9">
        <v>283</v>
      </c>
      <c r="AM31" s="9"/>
      <c r="AN31" s="9">
        <v>272</v>
      </c>
      <c r="AO31" s="9"/>
      <c r="AP31" s="9">
        <v>285</v>
      </c>
      <c r="AQ31" s="9"/>
      <c r="AR31" s="9">
        <v>240</v>
      </c>
      <c r="AS31" s="21"/>
    </row>
    <row r="32" spans="1:45" ht="12">
      <c r="A32" s="3"/>
      <c r="B32" s="1"/>
      <c r="C32" s="1"/>
      <c r="D32" s="25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aca="true" t="shared" si="15" ref="O32:Y32">O30/O29</f>
        <v>0.6719883889695211</v>
      </c>
      <c r="P32" s="10">
        <f t="shared" si="15"/>
        <v>0.6517739816031537</v>
      </c>
      <c r="Q32" s="10">
        <f t="shared" si="15"/>
        <v>0.8076923076923077</v>
      </c>
      <c r="R32" s="10">
        <f t="shared" si="15"/>
        <v>0.8282097649186256</v>
      </c>
      <c r="S32" s="10">
        <f t="shared" si="15"/>
        <v>0.8860294117647058</v>
      </c>
      <c r="T32" s="10">
        <f t="shared" si="15"/>
        <v>0.8930921052631579</v>
      </c>
      <c r="U32" s="10">
        <f t="shared" si="15"/>
        <v>0.8869395711500975</v>
      </c>
      <c r="V32" s="10">
        <f t="shared" si="15"/>
        <v>0.8622540250447227</v>
      </c>
      <c r="W32" s="10">
        <f t="shared" si="15"/>
        <v>0.8995535714285714</v>
      </c>
      <c r="X32" s="10">
        <f t="shared" si="15"/>
        <v>0.8967391304347826</v>
      </c>
      <c r="Y32" s="10">
        <f t="shared" si="15"/>
        <v>0.8845070422535212</v>
      </c>
      <c r="Z32" s="10">
        <f aca="true" t="shared" si="16" ref="Z32:AB33">Z30/Z29</f>
        <v>0.8736559139784946</v>
      </c>
      <c r="AA32" s="10">
        <f t="shared" si="16"/>
        <v>0.8673740053050398</v>
      </c>
      <c r="AB32" s="10">
        <f t="shared" si="16"/>
        <v>0.9038461538461539</v>
      </c>
      <c r="AC32" s="10">
        <f aca="true" t="shared" si="17" ref="AC32:AE33">AC30/AC29</f>
        <v>0.9007832898172323</v>
      </c>
      <c r="AD32" s="10">
        <f t="shared" si="17"/>
        <v>0.8954869358669834</v>
      </c>
      <c r="AE32" s="10">
        <f t="shared" si="17"/>
        <v>0.8894736842105263</v>
      </c>
      <c r="AF32" s="10">
        <f aca="true" t="shared" si="18" ref="AF32:AH33">AF30/AF29</f>
        <v>0.7700258397932817</v>
      </c>
      <c r="AG32" s="10">
        <f t="shared" si="18"/>
        <v>0.6672473867595818</v>
      </c>
      <c r="AH32" s="10">
        <f t="shared" si="18"/>
        <v>0.7387096774193549</v>
      </c>
      <c r="AI32" s="10"/>
      <c r="AJ32" s="10">
        <f>AJ30/AJ29</f>
        <v>0.6388235294117647</v>
      </c>
      <c r="AK32" s="10"/>
      <c r="AL32" s="10">
        <f>AL30/AL29</f>
        <v>0.6029556650246305</v>
      </c>
      <c r="AM32" s="10"/>
      <c r="AN32" s="10">
        <f>AN30/AN29</f>
        <v>0.6317596566523606</v>
      </c>
      <c r="AO32" s="10"/>
      <c r="AP32" s="10">
        <f>AP30/AP29</f>
        <v>0.6265243902439024</v>
      </c>
      <c r="AQ32" s="10"/>
      <c r="AR32" s="10">
        <f>AR30/AR29</f>
        <v>0.6114754098360655</v>
      </c>
      <c r="AS32" s="21"/>
    </row>
    <row r="33" spans="1:45" ht="12">
      <c r="A33" s="3"/>
      <c r="B33" s="1"/>
      <c r="C33" s="1"/>
      <c r="D33" s="25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aca="true" t="shared" si="19" ref="O33:Y33">O31/O30</f>
        <v>0.5485961123110151</v>
      </c>
      <c r="P33" s="10">
        <f t="shared" si="19"/>
        <v>0.4778225806451613</v>
      </c>
      <c r="Q33" s="10">
        <f t="shared" si="19"/>
        <v>0.4653679653679654</v>
      </c>
      <c r="R33" s="10">
        <f t="shared" si="19"/>
        <v>0.4585152838427948</v>
      </c>
      <c r="S33" s="10">
        <f t="shared" si="19"/>
        <v>0.5186721991701245</v>
      </c>
      <c r="T33" s="10">
        <f t="shared" si="19"/>
        <v>0.4990791896869245</v>
      </c>
      <c r="U33" s="10">
        <f t="shared" si="19"/>
        <v>0.5560439560439561</v>
      </c>
      <c r="V33" s="10">
        <f t="shared" si="19"/>
        <v>0.5124481327800829</v>
      </c>
      <c r="W33" s="10">
        <f t="shared" si="19"/>
        <v>0.5161290322580645</v>
      </c>
      <c r="X33" s="10">
        <f t="shared" si="19"/>
        <v>0.5121212121212121</v>
      </c>
      <c r="Y33" s="10">
        <f t="shared" si="19"/>
        <v>0.554140127388535</v>
      </c>
      <c r="Z33" s="10">
        <f t="shared" si="16"/>
        <v>0.5138461538461538</v>
      </c>
      <c r="AA33" s="10">
        <f t="shared" si="16"/>
        <v>0.5198776758409785</v>
      </c>
      <c r="AB33" s="10">
        <f t="shared" si="16"/>
        <v>0.5425531914893617</v>
      </c>
      <c r="AC33" s="10">
        <f t="shared" si="17"/>
        <v>0.5304347826086957</v>
      </c>
      <c r="AD33" s="10">
        <f t="shared" si="17"/>
        <v>0.47480106100795755</v>
      </c>
      <c r="AE33" s="10">
        <f t="shared" si="17"/>
        <v>0.514792899408284</v>
      </c>
      <c r="AF33" s="10">
        <f t="shared" si="18"/>
        <v>0.4664429530201342</v>
      </c>
      <c r="AG33" s="10">
        <f t="shared" si="18"/>
        <v>0.46736292428198434</v>
      </c>
      <c r="AH33" s="10">
        <f t="shared" si="18"/>
        <v>0.5021834061135371</v>
      </c>
      <c r="AI33" s="10"/>
      <c r="AJ33" s="10">
        <f>AJ31/AJ30</f>
        <v>0.40515653775322286</v>
      </c>
      <c r="AK33" s="10"/>
      <c r="AL33" s="10">
        <f>AL31/AL30</f>
        <v>0.4624183006535948</v>
      </c>
      <c r="AM33" s="10"/>
      <c r="AN33" s="10">
        <f>AN31/AN30</f>
        <v>0.3695652173913043</v>
      </c>
      <c r="AO33" s="10"/>
      <c r="AP33" s="10">
        <f>AP31/AP30</f>
        <v>0.3467153284671533</v>
      </c>
      <c r="AQ33" s="10"/>
      <c r="AR33" s="10">
        <f>AR31/AR30</f>
        <v>0.32171581769436997</v>
      </c>
      <c r="AS33" s="21"/>
    </row>
    <row r="34" spans="1:45" ht="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1"/>
    </row>
    <row r="35" spans="1:45" ht="12">
      <c r="A35" s="3"/>
      <c r="B35" s="13" t="s">
        <v>19</v>
      </c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1"/>
    </row>
    <row r="36" spans="1:45" ht="12">
      <c r="A36" s="3"/>
      <c r="B36" s="1"/>
      <c r="C36" s="13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1"/>
    </row>
    <row r="37" spans="1:45" ht="12">
      <c r="A37" s="3"/>
      <c r="B37" s="1"/>
      <c r="C37" s="1"/>
      <c r="D37" s="1" t="s">
        <v>13</v>
      </c>
      <c r="E37" s="8">
        <v>8396</v>
      </c>
      <c r="F37" s="8">
        <v>9847</v>
      </c>
      <c r="G37" s="8">
        <v>10011</v>
      </c>
      <c r="H37" s="8">
        <v>9738</v>
      </c>
      <c r="I37" s="8">
        <v>7284</v>
      </c>
      <c r="J37" s="8">
        <v>7321</v>
      </c>
      <c r="K37" s="8">
        <v>7512</v>
      </c>
      <c r="L37" s="8">
        <v>6637</v>
      </c>
      <c r="M37" s="8">
        <v>7150</v>
      </c>
      <c r="N37" s="8"/>
      <c r="O37" s="8">
        <f aca="true" t="shared" si="20" ref="O37:Y37">O10+O23</f>
        <v>8389</v>
      </c>
      <c r="P37" s="8">
        <f t="shared" si="20"/>
        <v>8328</v>
      </c>
      <c r="Q37" s="8">
        <f t="shared" si="20"/>
        <v>9215</v>
      </c>
      <c r="R37" s="8">
        <f t="shared" si="20"/>
        <v>8604</v>
      </c>
      <c r="S37" s="8">
        <f t="shared" si="20"/>
        <v>7837</v>
      </c>
      <c r="T37" s="8">
        <f t="shared" si="20"/>
        <v>9064</v>
      </c>
      <c r="U37" s="8">
        <f t="shared" si="20"/>
        <v>9696</v>
      </c>
      <c r="V37" s="8">
        <f t="shared" si="20"/>
        <v>9568</v>
      </c>
      <c r="W37" s="8">
        <f t="shared" si="20"/>
        <v>8927</v>
      </c>
      <c r="X37" s="8">
        <f t="shared" si="20"/>
        <v>9522</v>
      </c>
      <c r="Y37" s="8">
        <f t="shared" si="20"/>
        <v>9935</v>
      </c>
      <c r="Z37" s="8">
        <f aca="true" t="shared" si="21" ref="Z37:AA39">Z10+Z23</f>
        <v>10507</v>
      </c>
      <c r="AA37" s="8">
        <f t="shared" si="21"/>
        <v>10821</v>
      </c>
      <c r="AB37" s="8">
        <f aca="true" t="shared" si="22" ref="AB37:AC39">AB10+AB23</f>
        <v>11577</v>
      </c>
      <c r="AC37" s="8">
        <f t="shared" si="22"/>
        <v>11686</v>
      </c>
      <c r="AD37" s="8">
        <f aca="true" t="shared" si="23" ref="AD37:AE39">AD10+AD23</f>
        <v>12691</v>
      </c>
      <c r="AE37" s="8">
        <f t="shared" si="23"/>
        <v>12414</v>
      </c>
      <c r="AF37" s="8">
        <f aca="true" t="shared" si="24" ref="AF37:AG39">AF10+AF23</f>
        <v>13134</v>
      </c>
      <c r="AG37" s="8">
        <f t="shared" si="24"/>
        <v>12125</v>
      </c>
      <c r="AH37" s="8">
        <f>AH10+AH23</f>
        <v>14575</v>
      </c>
      <c r="AI37" s="8"/>
      <c r="AJ37" s="8">
        <f>AJ10+AJ23</f>
        <v>16455</v>
      </c>
      <c r="AK37" s="8"/>
      <c r="AL37" s="8">
        <f>AL10+AL23</f>
        <v>17491</v>
      </c>
      <c r="AM37" s="8"/>
      <c r="AN37" s="8">
        <f>AN10+AN23</f>
        <v>18125</v>
      </c>
      <c r="AO37" s="8"/>
      <c r="AP37" s="8">
        <f>AP10+AP23</f>
        <v>20564</v>
      </c>
      <c r="AQ37" s="8"/>
      <c r="AR37" s="8">
        <f>AR10+AR23</f>
        <v>20956</v>
      </c>
      <c r="AS37" s="21"/>
    </row>
    <row r="38" spans="1:45" ht="12">
      <c r="A38" s="3"/>
      <c r="B38" s="1"/>
      <c r="C38" s="1"/>
      <c r="D38" s="1" t="s">
        <v>14</v>
      </c>
      <c r="E38" s="8">
        <v>6712</v>
      </c>
      <c r="F38" s="8">
        <v>7297</v>
      </c>
      <c r="G38" s="8">
        <v>7430</v>
      </c>
      <c r="H38" s="8">
        <v>7445</v>
      </c>
      <c r="I38" s="8">
        <v>5892</v>
      </c>
      <c r="J38" s="8">
        <v>5880</v>
      </c>
      <c r="K38" s="8">
        <v>6097</v>
      </c>
      <c r="L38" s="8">
        <v>5637</v>
      </c>
      <c r="M38" s="8">
        <v>6061</v>
      </c>
      <c r="N38" s="8"/>
      <c r="O38" s="8">
        <f aca="true" t="shared" si="25" ref="O38:Y38">O11+O24</f>
        <v>6484</v>
      </c>
      <c r="P38" s="8">
        <f t="shared" si="25"/>
        <v>6261</v>
      </c>
      <c r="Q38" s="8">
        <f t="shared" si="25"/>
        <v>6680</v>
      </c>
      <c r="R38" s="8">
        <f t="shared" si="25"/>
        <v>6137</v>
      </c>
      <c r="S38" s="8">
        <f t="shared" si="25"/>
        <v>5913</v>
      </c>
      <c r="T38" s="8">
        <f t="shared" si="25"/>
        <v>7165</v>
      </c>
      <c r="U38" s="8">
        <f t="shared" si="25"/>
        <v>7651</v>
      </c>
      <c r="V38" s="8">
        <f t="shared" si="25"/>
        <v>7688</v>
      </c>
      <c r="W38" s="8">
        <f t="shared" si="25"/>
        <v>7397</v>
      </c>
      <c r="X38" s="8">
        <f t="shared" si="25"/>
        <v>8028</v>
      </c>
      <c r="Y38" s="8">
        <f t="shared" si="25"/>
        <v>8241</v>
      </c>
      <c r="Z38" s="8">
        <f t="shared" si="21"/>
        <v>8475</v>
      </c>
      <c r="AA38" s="8">
        <f t="shared" si="21"/>
        <v>8671</v>
      </c>
      <c r="AB38" s="8">
        <f t="shared" si="22"/>
        <v>9092</v>
      </c>
      <c r="AC38" s="8">
        <f t="shared" si="22"/>
        <v>9445</v>
      </c>
      <c r="AD38" s="8">
        <f t="shared" si="23"/>
        <v>10110</v>
      </c>
      <c r="AE38" s="8">
        <f t="shared" si="23"/>
        <v>10269</v>
      </c>
      <c r="AF38" s="8">
        <f t="shared" si="24"/>
        <v>10248</v>
      </c>
      <c r="AG38" s="8">
        <f t="shared" si="24"/>
        <v>10362</v>
      </c>
      <c r="AH38" s="8">
        <f>AH11+AH24</f>
        <v>12373</v>
      </c>
      <c r="AI38" s="8"/>
      <c r="AJ38" s="8">
        <f>AJ11+AJ24</f>
        <v>13659</v>
      </c>
      <c r="AK38" s="8"/>
      <c r="AL38" s="8">
        <f>AL11+AL24</f>
        <v>14597</v>
      </c>
      <c r="AM38" s="8"/>
      <c r="AN38" s="8">
        <f>AN11+AN24</f>
        <v>14924</v>
      </c>
      <c r="AO38" s="8"/>
      <c r="AP38" s="8">
        <f>AP11+AP24</f>
        <v>16752</v>
      </c>
      <c r="AQ38" s="8"/>
      <c r="AR38" s="8">
        <f>AR11+AR24</f>
        <v>16473</v>
      </c>
      <c r="AS38" s="21"/>
    </row>
    <row r="39" spans="1:45" ht="12">
      <c r="A39" s="3"/>
      <c r="B39" s="1"/>
      <c r="C39" s="1"/>
      <c r="D39" s="7" t="s">
        <v>15</v>
      </c>
      <c r="E39" s="9">
        <v>4080</v>
      </c>
      <c r="F39" s="9">
        <v>4259</v>
      </c>
      <c r="G39" s="9">
        <v>4290</v>
      </c>
      <c r="H39" s="9">
        <v>4167</v>
      </c>
      <c r="I39" s="9">
        <v>3744</v>
      </c>
      <c r="J39" s="9">
        <v>3671</v>
      </c>
      <c r="K39" s="9">
        <v>3625</v>
      </c>
      <c r="L39" s="9">
        <v>3498</v>
      </c>
      <c r="M39" s="9">
        <v>3722</v>
      </c>
      <c r="N39" s="9"/>
      <c r="O39" s="9">
        <f aca="true" t="shared" si="26" ref="O39:Y39">O12+O25</f>
        <v>4000</v>
      </c>
      <c r="P39" s="9">
        <f t="shared" si="26"/>
        <v>3851</v>
      </c>
      <c r="Q39" s="9">
        <f t="shared" si="26"/>
        <v>3414</v>
      </c>
      <c r="R39" s="9">
        <f t="shared" si="26"/>
        <v>2951</v>
      </c>
      <c r="S39" s="9">
        <f t="shared" si="26"/>
        <v>2965</v>
      </c>
      <c r="T39" s="9">
        <f t="shared" si="26"/>
        <v>3687</v>
      </c>
      <c r="U39" s="9">
        <f t="shared" si="26"/>
        <v>3880</v>
      </c>
      <c r="V39" s="9">
        <f t="shared" si="26"/>
        <v>3780</v>
      </c>
      <c r="W39" s="9">
        <f t="shared" si="26"/>
        <v>3569</v>
      </c>
      <c r="X39" s="9">
        <f t="shared" si="26"/>
        <v>3875</v>
      </c>
      <c r="Y39" s="9">
        <f t="shared" si="26"/>
        <v>3961</v>
      </c>
      <c r="Z39" s="9">
        <f t="shared" si="21"/>
        <v>4256</v>
      </c>
      <c r="AA39" s="9">
        <f t="shared" si="21"/>
        <v>4192</v>
      </c>
      <c r="AB39" s="9">
        <f t="shared" si="22"/>
        <v>4468</v>
      </c>
      <c r="AC39" s="9">
        <f t="shared" si="22"/>
        <v>4703</v>
      </c>
      <c r="AD39" s="9">
        <f t="shared" si="23"/>
        <v>4687</v>
      </c>
      <c r="AE39" s="9">
        <f t="shared" si="23"/>
        <v>4730</v>
      </c>
      <c r="AF39" s="9">
        <f t="shared" si="24"/>
        <v>4843</v>
      </c>
      <c r="AG39" s="9">
        <f t="shared" si="24"/>
        <v>4983</v>
      </c>
      <c r="AH39" s="9">
        <f>AH12+AH25</f>
        <v>5802</v>
      </c>
      <c r="AI39" s="9"/>
      <c r="AJ39" s="9">
        <f>AJ12+AJ25</f>
        <v>5593</v>
      </c>
      <c r="AK39" s="9"/>
      <c r="AL39" s="9">
        <f>AL12+AL25</f>
        <v>6089</v>
      </c>
      <c r="AM39" s="9"/>
      <c r="AN39" s="9">
        <f>AN12+AN25</f>
        <v>6138</v>
      </c>
      <c r="AO39" s="9"/>
      <c r="AP39" s="9">
        <f>AP12+AP25</f>
        <v>6501</v>
      </c>
      <c r="AQ39" s="9"/>
      <c r="AR39" s="9">
        <f>AR12+AR25</f>
        <v>6201</v>
      </c>
      <c r="AS39" s="21"/>
    </row>
    <row r="40" spans="1:45" ht="12">
      <c r="A40" s="3"/>
      <c r="B40" s="1"/>
      <c r="C40" s="1"/>
      <c r="D40" s="25" t="s">
        <v>27</v>
      </c>
      <c r="E40" s="10">
        <f aca="true" t="shared" si="27" ref="E40:M40">E38/E37</f>
        <v>0.7994282991900905</v>
      </c>
      <c r="F40" s="10">
        <f t="shared" si="27"/>
        <v>0.7410378795572256</v>
      </c>
      <c r="G40" s="10">
        <f t="shared" si="27"/>
        <v>0.7421835980421536</v>
      </c>
      <c r="H40" s="10">
        <f t="shared" si="27"/>
        <v>0.7645307044567673</v>
      </c>
      <c r="I40" s="10">
        <f t="shared" si="27"/>
        <v>0.8088962108731467</v>
      </c>
      <c r="J40" s="10">
        <f t="shared" si="27"/>
        <v>0.8031689659882529</v>
      </c>
      <c r="K40" s="10">
        <f t="shared" si="27"/>
        <v>0.8116347177848775</v>
      </c>
      <c r="L40" s="10">
        <f t="shared" si="27"/>
        <v>0.8493295163477474</v>
      </c>
      <c r="M40" s="10">
        <f t="shared" si="27"/>
        <v>0.8476923076923077</v>
      </c>
      <c r="N40" s="10"/>
      <c r="O40" s="10">
        <f aca="true" t="shared" si="28" ref="O40:Y40">O38/O37</f>
        <v>0.7729169150077483</v>
      </c>
      <c r="P40" s="10">
        <f t="shared" si="28"/>
        <v>0.7518011527377522</v>
      </c>
      <c r="Q40" s="10">
        <f t="shared" si="28"/>
        <v>0.7249050461204558</v>
      </c>
      <c r="R40" s="10">
        <f t="shared" si="28"/>
        <v>0.7132728963272896</v>
      </c>
      <c r="S40" s="10">
        <f t="shared" si="28"/>
        <v>0.7544978946025265</v>
      </c>
      <c r="T40" s="10">
        <f t="shared" si="28"/>
        <v>0.7904898499558694</v>
      </c>
      <c r="U40" s="10">
        <f t="shared" si="28"/>
        <v>0.7890882838283828</v>
      </c>
      <c r="V40" s="10">
        <f t="shared" si="28"/>
        <v>0.8035117056856187</v>
      </c>
      <c r="W40" s="10">
        <f t="shared" si="28"/>
        <v>0.8286098353310183</v>
      </c>
      <c r="X40" s="10">
        <f t="shared" si="28"/>
        <v>0.8431001890359168</v>
      </c>
      <c r="Y40" s="10">
        <f t="shared" si="28"/>
        <v>0.8294916960241571</v>
      </c>
      <c r="Z40" s="10">
        <f aca="true" t="shared" si="29" ref="Z40:AB41">Z38/Z37</f>
        <v>0.8066051203959266</v>
      </c>
      <c r="AA40" s="10">
        <f t="shared" si="29"/>
        <v>0.8013122631919416</v>
      </c>
      <c r="AB40" s="10">
        <f t="shared" si="29"/>
        <v>0.785350263453399</v>
      </c>
      <c r="AC40" s="10">
        <f aca="true" t="shared" si="30" ref="AC40:AE41">AC38/AC37</f>
        <v>0.8082320725654629</v>
      </c>
      <c r="AD40" s="10">
        <f t="shared" si="30"/>
        <v>0.7966275313214088</v>
      </c>
      <c r="AE40" s="10">
        <f t="shared" si="30"/>
        <v>0.8272112131464475</v>
      </c>
      <c r="AF40" s="10">
        <f aca="true" t="shared" si="31" ref="AF40:AH41">AF38/AF37</f>
        <v>0.7802649611694837</v>
      </c>
      <c r="AG40" s="10">
        <f t="shared" si="31"/>
        <v>0.8545979381443299</v>
      </c>
      <c r="AH40" s="10">
        <f t="shared" si="31"/>
        <v>0.8489193825042881</v>
      </c>
      <c r="AI40" s="10"/>
      <c r="AJ40" s="10">
        <f>AJ38/AJ37</f>
        <v>0.8300820419325433</v>
      </c>
      <c r="AK40" s="10"/>
      <c r="AL40" s="10">
        <f>AL38/AL37</f>
        <v>0.8345434795037447</v>
      </c>
      <c r="AM40" s="10"/>
      <c r="AN40" s="10">
        <f>AN38/AN37</f>
        <v>0.8233931034482759</v>
      </c>
      <c r="AO40" s="10"/>
      <c r="AP40" s="10">
        <f>AP38/AP37</f>
        <v>0.8146275043765804</v>
      </c>
      <c r="AQ40" s="10"/>
      <c r="AR40" s="10">
        <f>AR38/AR37</f>
        <v>0.7860755869440733</v>
      </c>
      <c r="AS40" s="21"/>
    </row>
    <row r="41" spans="1:45" ht="12">
      <c r="A41" s="3"/>
      <c r="B41" s="1"/>
      <c r="C41" s="1"/>
      <c r="D41" s="25" t="s">
        <v>16</v>
      </c>
      <c r="E41" s="10">
        <f aca="true" t="shared" si="32" ref="E41:M41">E39/E38</f>
        <v>0.6078665077473182</v>
      </c>
      <c r="F41" s="10">
        <f t="shared" si="32"/>
        <v>0.583664519665616</v>
      </c>
      <c r="G41" s="10">
        <f t="shared" si="32"/>
        <v>0.5773889636608345</v>
      </c>
      <c r="H41" s="10">
        <f t="shared" si="32"/>
        <v>0.5597044996642042</v>
      </c>
      <c r="I41" s="10">
        <f t="shared" si="32"/>
        <v>0.6354378818737271</v>
      </c>
      <c r="J41" s="10">
        <f t="shared" si="32"/>
        <v>0.6243197278911564</v>
      </c>
      <c r="K41" s="10">
        <f t="shared" si="32"/>
        <v>0.594554699032311</v>
      </c>
      <c r="L41" s="10">
        <f t="shared" si="32"/>
        <v>0.6205428419372007</v>
      </c>
      <c r="M41" s="10">
        <f t="shared" si="32"/>
        <v>0.6140900841445306</v>
      </c>
      <c r="N41" s="10"/>
      <c r="O41" s="10">
        <f aca="true" t="shared" si="33" ref="O41:Y41">O39/O38</f>
        <v>0.6169031462060457</v>
      </c>
      <c r="P41" s="10">
        <f t="shared" si="33"/>
        <v>0.6150774636639514</v>
      </c>
      <c r="Q41" s="10">
        <f t="shared" si="33"/>
        <v>0.5110778443113773</v>
      </c>
      <c r="R41" s="10">
        <f t="shared" si="33"/>
        <v>0.4808538373798273</v>
      </c>
      <c r="S41" s="10">
        <f t="shared" si="33"/>
        <v>0.5014375105699307</v>
      </c>
      <c r="T41" s="10">
        <f t="shared" si="33"/>
        <v>0.5145847871598046</v>
      </c>
      <c r="U41" s="10">
        <f t="shared" si="33"/>
        <v>0.5071232518625016</v>
      </c>
      <c r="V41" s="10">
        <f t="shared" si="33"/>
        <v>0.4916753381893861</v>
      </c>
      <c r="W41" s="10">
        <f t="shared" si="33"/>
        <v>0.48249290252805194</v>
      </c>
      <c r="X41" s="10">
        <f t="shared" si="33"/>
        <v>0.48268560039860486</v>
      </c>
      <c r="Y41" s="10">
        <f t="shared" si="33"/>
        <v>0.48064555272418397</v>
      </c>
      <c r="Z41" s="10">
        <f t="shared" si="29"/>
        <v>0.5021828908554572</v>
      </c>
      <c r="AA41" s="10">
        <f t="shared" si="29"/>
        <v>0.48345058240110717</v>
      </c>
      <c r="AB41" s="10">
        <f t="shared" si="29"/>
        <v>0.4914210294764628</v>
      </c>
      <c r="AC41" s="10">
        <f t="shared" si="30"/>
        <v>0.49793541556379034</v>
      </c>
      <c r="AD41" s="10">
        <f t="shared" si="30"/>
        <v>0.4636003956478734</v>
      </c>
      <c r="AE41" s="10">
        <f t="shared" si="30"/>
        <v>0.4606096017138962</v>
      </c>
      <c r="AF41" s="10">
        <f t="shared" si="31"/>
        <v>0.4725800156128025</v>
      </c>
      <c r="AG41" s="10">
        <f t="shared" si="31"/>
        <v>0.48089171974522293</v>
      </c>
      <c r="AH41" s="10">
        <f t="shared" si="31"/>
        <v>0.4689242705891861</v>
      </c>
      <c r="AI41" s="10"/>
      <c r="AJ41" s="10">
        <f>AJ39/AJ38</f>
        <v>0.4094736071454719</v>
      </c>
      <c r="AK41" s="10"/>
      <c r="AL41" s="10">
        <f>AL39/AL38</f>
        <v>0.41714050832362815</v>
      </c>
      <c r="AM41" s="10"/>
      <c r="AN41" s="10">
        <f>AN39/AN38</f>
        <v>0.4112838381131064</v>
      </c>
      <c r="AO41" s="10"/>
      <c r="AP41" s="10">
        <f>AP39/AP38</f>
        <v>0.3880730659025788</v>
      </c>
      <c r="AQ41" s="10"/>
      <c r="AR41" s="10">
        <f>AR39/AR38</f>
        <v>0.3764341649972683</v>
      </c>
      <c r="AS41" s="21"/>
    </row>
    <row r="42" spans="1:45" ht="12">
      <c r="A42" s="3"/>
      <c r="B42" s="1"/>
      <c r="C42" s="13" t="s">
        <v>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1"/>
    </row>
    <row r="43" spans="1:45" ht="12">
      <c r="A43" s="3"/>
      <c r="B43" s="1"/>
      <c r="C43" s="1"/>
      <c r="D43" s="1" t="s">
        <v>13</v>
      </c>
      <c r="E43" s="8"/>
      <c r="F43" s="8"/>
      <c r="G43" s="8"/>
      <c r="H43" s="8"/>
      <c r="I43" s="8"/>
      <c r="J43" s="8">
        <v>2021</v>
      </c>
      <c r="K43" s="8">
        <v>1841</v>
      </c>
      <c r="L43" s="8">
        <v>2221</v>
      </c>
      <c r="M43" s="8">
        <v>2080</v>
      </c>
      <c r="N43" s="8"/>
      <c r="O43" s="8">
        <f aca="true" t="shared" si="34" ref="O43:Y43">O16+O29</f>
        <v>2606</v>
      </c>
      <c r="P43" s="8">
        <f t="shared" si="34"/>
        <v>2789</v>
      </c>
      <c r="Q43" s="8">
        <f t="shared" si="34"/>
        <v>2160</v>
      </c>
      <c r="R43" s="8">
        <f t="shared" si="34"/>
        <v>2031</v>
      </c>
      <c r="S43" s="8">
        <f t="shared" si="34"/>
        <v>2018</v>
      </c>
      <c r="T43" s="8">
        <f t="shared" si="34"/>
        <v>2099</v>
      </c>
      <c r="U43" s="8">
        <f t="shared" si="34"/>
        <v>1924</v>
      </c>
      <c r="V43" s="8">
        <f t="shared" si="34"/>
        <v>1782</v>
      </c>
      <c r="W43" s="8">
        <f t="shared" si="34"/>
        <v>1812</v>
      </c>
      <c r="X43" s="8">
        <f t="shared" si="34"/>
        <v>1750</v>
      </c>
      <c r="Y43" s="8">
        <f t="shared" si="34"/>
        <v>1717</v>
      </c>
      <c r="Z43" s="8">
        <f aca="true" t="shared" si="35" ref="Z43:AA45">Z16+Z29</f>
        <v>1765</v>
      </c>
      <c r="AA43" s="8">
        <f t="shared" si="35"/>
        <v>1836</v>
      </c>
      <c r="AB43" s="8">
        <f aca="true" t="shared" si="36" ref="AB43:AC45">AB16+AB29</f>
        <v>1922</v>
      </c>
      <c r="AC43" s="8">
        <f t="shared" si="36"/>
        <v>1913</v>
      </c>
      <c r="AD43" s="8">
        <f aca="true" t="shared" si="37" ref="AD43:AE45">AD16+AD29</f>
        <v>1955</v>
      </c>
      <c r="AE43" s="8">
        <f t="shared" si="37"/>
        <v>1888</v>
      </c>
      <c r="AF43" s="8">
        <f aca="true" t="shared" si="38" ref="AF43:AG45">AF16+AF29</f>
        <v>1843</v>
      </c>
      <c r="AG43" s="8">
        <f t="shared" si="38"/>
        <v>2475</v>
      </c>
      <c r="AH43" s="8">
        <f>AH16+AH29</f>
        <v>3361</v>
      </c>
      <c r="AI43" s="8"/>
      <c r="AJ43" s="8">
        <f>AJ16+AJ29</f>
        <v>3107</v>
      </c>
      <c r="AK43" s="8"/>
      <c r="AL43" s="8">
        <f>AL16+AL29</f>
        <v>3173</v>
      </c>
      <c r="AM43" s="8"/>
      <c r="AN43" s="8">
        <f>AN16+AN29</f>
        <v>3464</v>
      </c>
      <c r="AO43" s="8"/>
      <c r="AP43" s="8">
        <f>AP16+AP29</f>
        <v>3437</v>
      </c>
      <c r="AQ43" s="8"/>
      <c r="AR43" s="8">
        <f>AR16+AR29</f>
        <v>3091</v>
      </c>
      <c r="AS43" s="21"/>
    </row>
    <row r="44" spans="1:45" ht="12">
      <c r="A44" s="3"/>
      <c r="B44" s="1"/>
      <c r="C44" s="1"/>
      <c r="D44" s="1" t="s">
        <v>14</v>
      </c>
      <c r="E44" s="8"/>
      <c r="F44" s="8"/>
      <c r="G44" s="8"/>
      <c r="H44" s="8"/>
      <c r="I44" s="8"/>
      <c r="J44" s="8">
        <v>1818</v>
      </c>
      <c r="K44" s="8">
        <v>1615</v>
      </c>
      <c r="L44" s="8">
        <v>1673</v>
      </c>
      <c r="M44" s="8">
        <v>1591</v>
      </c>
      <c r="N44" s="8"/>
      <c r="O44" s="8">
        <f aca="true" t="shared" si="39" ref="O44:Y44">O17+O30</f>
        <v>1942</v>
      </c>
      <c r="P44" s="8">
        <f t="shared" si="39"/>
        <v>2054</v>
      </c>
      <c r="Q44" s="8">
        <f t="shared" si="39"/>
        <v>1897</v>
      </c>
      <c r="R44" s="8">
        <f t="shared" si="39"/>
        <v>1770</v>
      </c>
      <c r="S44" s="8">
        <f t="shared" si="39"/>
        <v>1817</v>
      </c>
      <c r="T44" s="8">
        <f t="shared" si="39"/>
        <v>1877</v>
      </c>
      <c r="U44" s="8">
        <f t="shared" si="39"/>
        <v>1760</v>
      </c>
      <c r="V44" s="8">
        <f t="shared" si="39"/>
        <v>1595</v>
      </c>
      <c r="W44" s="8">
        <f t="shared" si="39"/>
        <v>1635</v>
      </c>
      <c r="X44" s="8">
        <f t="shared" si="39"/>
        <v>1578</v>
      </c>
      <c r="Y44" s="8">
        <f t="shared" si="39"/>
        <v>1553</v>
      </c>
      <c r="Z44" s="8">
        <f t="shared" si="35"/>
        <v>1578</v>
      </c>
      <c r="AA44" s="8">
        <f t="shared" si="35"/>
        <v>1621</v>
      </c>
      <c r="AB44" s="8">
        <f t="shared" si="36"/>
        <v>1763</v>
      </c>
      <c r="AC44" s="8">
        <f t="shared" si="36"/>
        <v>1732</v>
      </c>
      <c r="AD44" s="8">
        <f t="shared" si="37"/>
        <v>1762</v>
      </c>
      <c r="AE44" s="8">
        <f t="shared" si="37"/>
        <v>1718</v>
      </c>
      <c r="AF44" s="8">
        <f t="shared" si="38"/>
        <v>1459</v>
      </c>
      <c r="AG44" s="8">
        <f t="shared" si="38"/>
        <v>1661</v>
      </c>
      <c r="AH44" s="8">
        <f>AH17+AH30</f>
        <v>2379</v>
      </c>
      <c r="AI44" s="8"/>
      <c r="AJ44" s="8">
        <f>AJ17+AJ30</f>
        <v>2154</v>
      </c>
      <c r="AK44" s="8"/>
      <c r="AL44" s="8">
        <f>AL17+AL30</f>
        <v>2133</v>
      </c>
      <c r="AM44" s="8"/>
      <c r="AN44" s="8">
        <f>AN17+AN30</f>
        <v>2323</v>
      </c>
      <c r="AO44" s="8"/>
      <c r="AP44" s="8">
        <f>AP17+AP30</f>
        <v>2308</v>
      </c>
      <c r="AQ44" s="8"/>
      <c r="AR44" s="8">
        <f>AR17+AR30</f>
        <v>2040</v>
      </c>
      <c r="AS44" s="21"/>
    </row>
    <row r="45" spans="1:45" ht="12">
      <c r="A45" s="3"/>
      <c r="B45" s="1"/>
      <c r="C45" s="1"/>
      <c r="D45" s="7" t="s">
        <v>15</v>
      </c>
      <c r="E45" s="9"/>
      <c r="F45" s="9"/>
      <c r="G45" s="9"/>
      <c r="H45" s="9"/>
      <c r="I45" s="9"/>
      <c r="J45" s="9">
        <v>1423</v>
      </c>
      <c r="K45" s="9">
        <v>1153</v>
      </c>
      <c r="L45" s="9">
        <v>1241</v>
      </c>
      <c r="M45" s="9">
        <v>1282</v>
      </c>
      <c r="N45" s="9"/>
      <c r="O45" s="9">
        <f aca="true" t="shared" si="40" ref="O45:Y45">O18+O31</f>
        <v>1424</v>
      </c>
      <c r="P45" s="9">
        <f t="shared" si="40"/>
        <v>1403</v>
      </c>
      <c r="Q45" s="9">
        <f t="shared" si="40"/>
        <v>1291</v>
      </c>
      <c r="R45" s="9">
        <f t="shared" si="40"/>
        <v>1185</v>
      </c>
      <c r="S45" s="9">
        <f t="shared" si="40"/>
        <v>1274</v>
      </c>
      <c r="T45" s="9">
        <f t="shared" si="40"/>
        <v>1334</v>
      </c>
      <c r="U45" s="9">
        <f t="shared" si="40"/>
        <v>1231</v>
      </c>
      <c r="V45" s="9">
        <f t="shared" si="40"/>
        <v>1091</v>
      </c>
      <c r="W45" s="9">
        <f t="shared" si="40"/>
        <v>1109</v>
      </c>
      <c r="X45" s="9">
        <f t="shared" si="40"/>
        <v>1079</v>
      </c>
      <c r="Y45" s="9">
        <f t="shared" si="40"/>
        <v>1074</v>
      </c>
      <c r="Z45" s="9">
        <f t="shared" si="35"/>
        <v>1131</v>
      </c>
      <c r="AA45" s="9">
        <f t="shared" si="35"/>
        <v>1122</v>
      </c>
      <c r="AB45" s="9">
        <f t="shared" si="36"/>
        <v>1234</v>
      </c>
      <c r="AC45" s="9">
        <f t="shared" si="36"/>
        <v>1215</v>
      </c>
      <c r="AD45" s="9">
        <f t="shared" si="37"/>
        <v>1235</v>
      </c>
      <c r="AE45" s="9">
        <f t="shared" si="37"/>
        <v>1208</v>
      </c>
      <c r="AF45" s="9">
        <f t="shared" si="38"/>
        <v>982</v>
      </c>
      <c r="AG45" s="9">
        <f t="shared" si="38"/>
        <v>1179</v>
      </c>
      <c r="AH45" s="9">
        <f>AH18+AH31</f>
        <v>1621</v>
      </c>
      <c r="AI45" s="9"/>
      <c r="AJ45" s="9">
        <f>AJ18+AJ31</f>
        <v>1423</v>
      </c>
      <c r="AK45" s="9"/>
      <c r="AL45" s="9">
        <f>AL18+AL31</f>
        <v>1415</v>
      </c>
      <c r="AM45" s="9"/>
      <c r="AN45" s="9">
        <f>AN18+AN31</f>
        <v>1434</v>
      </c>
      <c r="AO45" s="9"/>
      <c r="AP45" s="9">
        <f>AP18+AP31</f>
        <v>1407</v>
      </c>
      <c r="AQ45" s="9"/>
      <c r="AR45" s="9">
        <f>AR18+AR31</f>
        <v>1208</v>
      </c>
      <c r="AS45" s="21"/>
    </row>
    <row r="46" spans="1:45" ht="12">
      <c r="A46" s="3"/>
      <c r="B46" s="1"/>
      <c r="C46" s="1"/>
      <c r="D46" s="25" t="s">
        <v>27</v>
      </c>
      <c r="E46" s="10"/>
      <c r="F46" s="10"/>
      <c r="G46" s="10"/>
      <c r="H46" s="10"/>
      <c r="I46" s="10"/>
      <c r="J46" s="10">
        <f aca="true" t="shared" si="41" ref="J46:M47">J44/J43</f>
        <v>0.8995546759030183</v>
      </c>
      <c r="K46" s="10">
        <f t="shared" si="41"/>
        <v>0.8772406300923411</v>
      </c>
      <c r="L46" s="10">
        <f t="shared" si="41"/>
        <v>0.7532642953624493</v>
      </c>
      <c r="M46" s="10">
        <f t="shared" si="41"/>
        <v>0.7649038461538461</v>
      </c>
      <c r="N46" s="10"/>
      <c r="O46" s="10">
        <f aca="true" t="shared" si="42" ref="O46:Y46">O44/O43</f>
        <v>0.7452033768227168</v>
      </c>
      <c r="P46" s="10">
        <f t="shared" si="42"/>
        <v>0.7364646826819649</v>
      </c>
      <c r="Q46" s="10">
        <f t="shared" si="42"/>
        <v>0.8782407407407408</v>
      </c>
      <c r="R46" s="10">
        <f t="shared" si="42"/>
        <v>0.8714918759231906</v>
      </c>
      <c r="S46" s="10">
        <f t="shared" si="42"/>
        <v>0.900396432111001</v>
      </c>
      <c r="T46" s="10">
        <f t="shared" si="42"/>
        <v>0.894235350166746</v>
      </c>
      <c r="U46" s="10">
        <f t="shared" si="42"/>
        <v>0.9147609147609148</v>
      </c>
      <c r="V46" s="10">
        <f t="shared" si="42"/>
        <v>0.8950617283950617</v>
      </c>
      <c r="W46" s="10">
        <f t="shared" si="42"/>
        <v>0.902317880794702</v>
      </c>
      <c r="X46" s="10">
        <f t="shared" si="42"/>
        <v>0.9017142857142857</v>
      </c>
      <c r="Y46" s="10">
        <f t="shared" si="42"/>
        <v>0.9044845661036692</v>
      </c>
      <c r="Z46" s="10">
        <f aca="true" t="shared" si="43" ref="Z46:AB47">Z44/Z43</f>
        <v>0.8940509915014164</v>
      </c>
      <c r="AA46" s="10">
        <f t="shared" si="43"/>
        <v>0.8828976034858388</v>
      </c>
      <c r="AB46" s="10">
        <f t="shared" si="43"/>
        <v>0.9172736732570239</v>
      </c>
      <c r="AC46" s="10">
        <f aca="true" t="shared" si="44" ref="AC46:AE47">AC44/AC43</f>
        <v>0.9053842132775745</v>
      </c>
      <c r="AD46" s="10">
        <f t="shared" si="44"/>
        <v>0.9012787723785166</v>
      </c>
      <c r="AE46" s="10">
        <f t="shared" si="44"/>
        <v>0.909957627118644</v>
      </c>
      <c r="AF46" s="10">
        <f aca="true" t="shared" si="45" ref="AF46:AH47">AF44/AF43</f>
        <v>0.7916440586001086</v>
      </c>
      <c r="AG46" s="10">
        <f t="shared" si="45"/>
        <v>0.6711111111111111</v>
      </c>
      <c r="AH46" s="10">
        <f t="shared" si="45"/>
        <v>0.707825052067837</v>
      </c>
      <c r="AI46" s="10"/>
      <c r="AJ46" s="10">
        <f>AJ44/AJ43</f>
        <v>0.69327325394271</v>
      </c>
      <c r="AK46" s="10"/>
      <c r="AL46" s="10">
        <f>AL44/AL43</f>
        <v>0.6722344784115979</v>
      </c>
      <c r="AM46" s="10"/>
      <c r="AN46" s="10">
        <f>AN44/AN43</f>
        <v>0.6706120092378753</v>
      </c>
      <c r="AO46" s="10"/>
      <c r="AP46" s="10">
        <f>AP44/AP43</f>
        <v>0.6715158568519057</v>
      </c>
      <c r="AQ46" s="10"/>
      <c r="AR46" s="10">
        <f>AR44/AR43</f>
        <v>0.6599805888062116</v>
      </c>
      <c r="AS46" s="21"/>
    </row>
    <row r="47" spans="1:45" ht="12">
      <c r="A47" s="3"/>
      <c r="B47" s="1"/>
      <c r="C47" s="1"/>
      <c r="D47" s="25" t="s">
        <v>16</v>
      </c>
      <c r="E47" s="10"/>
      <c r="F47" s="10"/>
      <c r="G47" s="10"/>
      <c r="H47" s="10"/>
      <c r="I47" s="10"/>
      <c r="J47" s="10">
        <f t="shared" si="41"/>
        <v>0.7827282728272827</v>
      </c>
      <c r="K47" s="10">
        <f t="shared" si="41"/>
        <v>0.7139318885448916</v>
      </c>
      <c r="L47" s="10">
        <f t="shared" si="41"/>
        <v>0.7417812313209803</v>
      </c>
      <c r="M47" s="10">
        <f t="shared" si="41"/>
        <v>0.8057825267127593</v>
      </c>
      <c r="N47" s="10"/>
      <c r="O47" s="10">
        <f aca="true" t="shared" si="46" ref="O47:Y47">O45/O44</f>
        <v>0.733264675592173</v>
      </c>
      <c r="P47" s="10">
        <f t="shared" si="46"/>
        <v>0.6830574488802337</v>
      </c>
      <c r="Q47" s="10">
        <f t="shared" si="46"/>
        <v>0.6805482340537691</v>
      </c>
      <c r="R47" s="10">
        <f t="shared" si="46"/>
        <v>0.6694915254237288</v>
      </c>
      <c r="S47" s="10">
        <f t="shared" si="46"/>
        <v>0.7011557512383049</v>
      </c>
      <c r="T47" s="10">
        <f t="shared" si="46"/>
        <v>0.7107085775173149</v>
      </c>
      <c r="U47" s="10">
        <f t="shared" si="46"/>
        <v>0.6994318181818182</v>
      </c>
      <c r="V47" s="10">
        <f t="shared" si="46"/>
        <v>0.684012539184953</v>
      </c>
      <c r="W47" s="10">
        <f t="shared" si="46"/>
        <v>0.6782874617737003</v>
      </c>
      <c r="X47" s="10">
        <f t="shared" si="46"/>
        <v>0.6837769328263625</v>
      </c>
      <c r="Y47" s="10">
        <f t="shared" si="46"/>
        <v>0.6915647134578236</v>
      </c>
      <c r="Z47" s="10">
        <f t="shared" si="43"/>
        <v>0.7167300380228137</v>
      </c>
      <c r="AA47" s="10">
        <f t="shared" si="43"/>
        <v>0.6921653300431833</v>
      </c>
      <c r="AB47" s="10">
        <f t="shared" si="43"/>
        <v>0.6999432785025524</v>
      </c>
      <c r="AC47" s="10">
        <f t="shared" si="44"/>
        <v>0.7015011547344111</v>
      </c>
      <c r="AD47" s="10">
        <f t="shared" si="44"/>
        <v>0.7009080590238366</v>
      </c>
      <c r="AE47" s="10">
        <f t="shared" si="44"/>
        <v>0.7031431897555297</v>
      </c>
      <c r="AF47" s="10">
        <f t="shared" si="45"/>
        <v>0.6730637422892392</v>
      </c>
      <c r="AG47" s="10">
        <f t="shared" si="45"/>
        <v>0.7098133654425045</v>
      </c>
      <c r="AH47" s="10">
        <f t="shared" si="45"/>
        <v>0.6813787305590584</v>
      </c>
      <c r="AI47" s="10"/>
      <c r="AJ47" s="10">
        <f>AJ45/AJ44</f>
        <v>0.6606313834726091</v>
      </c>
      <c r="AK47" s="10"/>
      <c r="AL47" s="10">
        <f>AL45/AL44</f>
        <v>0.6633849038912331</v>
      </c>
      <c r="AM47" s="10"/>
      <c r="AN47" s="10">
        <f>AN45/AN44</f>
        <v>0.6173052087817478</v>
      </c>
      <c r="AO47" s="10"/>
      <c r="AP47" s="10">
        <f>AP45/AP44</f>
        <v>0.6096187175043327</v>
      </c>
      <c r="AQ47" s="10"/>
      <c r="AR47" s="10">
        <f>AR45/AR44</f>
        <v>0.592156862745098</v>
      </c>
      <c r="AS47" s="21"/>
    </row>
    <row r="48" spans="1:45" ht="1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1"/>
    </row>
    <row r="49" spans="1:45" ht="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1"/>
    </row>
    <row r="50" spans="1:45" ht="12">
      <c r="A50" s="3"/>
      <c r="B50" s="13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1"/>
    </row>
    <row r="51" spans="1:45" ht="12">
      <c r="A51" s="3"/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1"/>
    </row>
    <row r="52" spans="1:45" ht="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1"/>
    </row>
    <row r="53" spans="1:45" ht="12">
      <c r="A53" s="3"/>
      <c r="B53" s="13" t="s">
        <v>21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 t="s">
        <v>58</v>
      </c>
      <c r="AS53" s="21"/>
    </row>
    <row r="54" spans="1:45" ht="12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2"/>
    </row>
    <row r="55" spans="1:4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</sheetData>
  <sheetProtection/>
  <mergeCells count="1">
    <mergeCell ref="B2:AR2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S55"/>
  <sheetViews>
    <sheetView defaultGridColor="0" zoomScalePageLayoutView="0" colorId="22" workbookViewId="0" topLeftCell="A1">
      <selection activeCell="A1" sqref="A1"/>
    </sheetView>
  </sheetViews>
  <sheetFormatPr defaultColWidth="9.57421875" defaultRowHeight="12"/>
  <cols>
    <col min="1" max="1" width="5.7109375" style="19" customWidth="1"/>
    <col min="2" max="2" width="4.57421875" style="19" customWidth="1"/>
    <col min="3" max="3" width="6.57421875" style="19" customWidth="1"/>
    <col min="4" max="4" width="13.7109375" style="19" customWidth="1"/>
    <col min="5" max="34" width="8.8515625" style="19" hidden="1" customWidth="1"/>
    <col min="35" max="35" width="1.7109375" style="19" customWidth="1"/>
    <col min="36" max="36" width="8.8515625" style="19" customWidth="1"/>
    <col min="37" max="37" width="1.7109375" style="19" customWidth="1"/>
    <col min="38" max="38" width="8.8515625" style="19" customWidth="1"/>
    <col min="39" max="39" width="1.7109375" style="19" customWidth="1"/>
    <col min="40" max="40" width="8.8515625" style="19" customWidth="1"/>
    <col min="41" max="41" width="1.7109375" style="19" customWidth="1"/>
    <col min="42" max="42" width="8.8515625" style="19" customWidth="1"/>
    <col min="43" max="43" width="1.7109375" style="19" customWidth="1"/>
    <col min="44" max="44" width="8.8515625" style="19" customWidth="1"/>
    <col min="45" max="45" width="5.7109375" style="19" customWidth="1"/>
    <col min="46" max="16384" width="9.57421875" style="19" customWidth="1"/>
  </cols>
  <sheetData>
    <row r="1" spans="1:4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2.7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8"/>
      <c r="AR2" s="38"/>
      <c r="AS2" s="20"/>
    </row>
    <row r="3" spans="1:4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17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21"/>
    </row>
    <row r="4" spans="1:45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1"/>
    </row>
    <row r="5" spans="1:45" ht="12.75">
      <c r="A5" s="3"/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21"/>
    </row>
    <row r="6" spans="1:45" ht="13.5" thickBo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1"/>
    </row>
    <row r="7" spans="1:45" ht="12.75" thickTop="1">
      <c r="A7" s="3"/>
      <c r="B7" s="7"/>
      <c r="C7" s="7"/>
      <c r="D7" s="7"/>
      <c r="E7" s="12" t="s">
        <v>45</v>
      </c>
      <c r="F7" s="12" t="s">
        <v>44</v>
      </c>
      <c r="G7" s="12" t="s">
        <v>43</v>
      </c>
      <c r="H7" s="12" t="s">
        <v>42</v>
      </c>
      <c r="I7" s="12" t="s">
        <v>41</v>
      </c>
      <c r="J7" s="12" t="s">
        <v>40</v>
      </c>
      <c r="K7" s="12" t="s">
        <v>39</v>
      </c>
      <c r="L7" s="12" t="s">
        <v>38</v>
      </c>
      <c r="M7" s="12" t="s">
        <v>37</v>
      </c>
      <c r="N7" s="12" t="s">
        <v>35</v>
      </c>
      <c r="O7" s="12" t="s">
        <v>3</v>
      </c>
      <c r="P7" s="12" t="s">
        <v>4</v>
      </c>
      <c r="Q7" s="12" t="s">
        <v>5</v>
      </c>
      <c r="R7" s="12" t="s">
        <v>6</v>
      </c>
      <c r="S7" s="12" t="s">
        <v>7</v>
      </c>
      <c r="T7" s="12" t="s">
        <v>8</v>
      </c>
      <c r="U7" s="12" t="s">
        <v>9</v>
      </c>
      <c r="V7" s="12" t="s">
        <v>10</v>
      </c>
      <c r="W7" s="18" t="s">
        <v>25</v>
      </c>
      <c r="X7" s="18" t="s">
        <v>26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18" t="s">
        <v>46</v>
      </c>
      <c r="AE7" s="18" t="s">
        <v>47</v>
      </c>
      <c r="AF7" s="18" t="s">
        <v>48</v>
      </c>
      <c r="AG7" s="18" t="s">
        <v>49</v>
      </c>
      <c r="AH7" s="18" t="s">
        <v>50</v>
      </c>
      <c r="AI7" s="18"/>
      <c r="AJ7" s="18" t="s">
        <v>52</v>
      </c>
      <c r="AK7" s="18"/>
      <c r="AL7" s="18" t="s">
        <v>54</v>
      </c>
      <c r="AM7" s="18"/>
      <c r="AN7" s="18" t="s">
        <v>55</v>
      </c>
      <c r="AO7" s="18"/>
      <c r="AP7" s="18" t="s">
        <v>56</v>
      </c>
      <c r="AQ7" s="18"/>
      <c r="AR7" s="18" t="s">
        <v>57</v>
      </c>
      <c r="AS7" s="21"/>
    </row>
    <row r="8" spans="1:45" ht="12">
      <c r="A8" s="3"/>
      <c r="B8" s="14" t="s">
        <v>11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1"/>
    </row>
    <row r="9" spans="1:45" ht="12">
      <c r="A9" s="3"/>
      <c r="B9" s="1"/>
      <c r="C9" s="13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1"/>
    </row>
    <row r="10" spans="1:45" ht="12">
      <c r="A10" s="3"/>
      <c r="B10" s="1"/>
      <c r="C10" s="1"/>
      <c r="D10" s="1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1958</v>
      </c>
      <c r="P10" s="8">
        <v>1547</v>
      </c>
      <c r="Q10" s="8">
        <v>1215</v>
      </c>
      <c r="R10" s="8">
        <v>983</v>
      </c>
      <c r="S10" s="8">
        <v>1024</v>
      </c>
      <c r="T10" s="8">
        <v>1126</v>
      </c>
      <c r="U10" s="1">
        <v>1380</v>
      </c>
      <c r="V10" s="1">
        <v>1445</v>
      </c>
      <c r="W10" s="1">
        <v>1627</v>
      </c>
      <c r="X10" s="1">
        <v>1630</v>
      </c>
      <c r="Y10" s="1">
        <v>1576</v>
      </c>
      <c r="Z10" s="1">
        <v>1775</v>
      </c>
      <c r="AA10" s="1">
        <v>1615</v>
      </c>
      <c r="AB10" s="1">
        <v>1639</v>
      </c>
      <c r="AC10" s="1">
        <v>1859</v>
      </c>
      <c r="AD10" s="1">
        <v>1819</v>
      </c>
      <c r="AE10" s="1">
        <v>2172</v>
      </c>
      <c r="AF10" s="1">
        <v>2256</v>
      </c>
      <c r="AG10" s="1">
        <v>2090</v>
      </c>
      <c r="AH10" s="1">
        <v>2131</v>
      </c>
      <c r="AI10" s="1"/>
      <c r="AJ10" s="1">
        <v>2310</v>
      </c>
      <c r="AK10" s="1"/>
      <c r="AL10" s="1">
        <v>2679</v>
      </c>
      <c r="AM10" s="1"/>
      <c r="AN10" s="1">
        <v>2687</v>
      </c>
      <c r="AO10" s="1"/>
      <c r="AP10" s="1">
        <v>2736</v>
      </c>
      <c r="AQ10" s="1"/>
      <c r="AR10" s="1">
        <v>2612</v>
      </c>
      <c r="AS10" s="21"/>
    </row>
    <row r="11" spans="1:45" ht="12">
      <c r="A11" s="3"/>
      <c r="B11" s="1"/>
      <c r="C11" s="1"/>
      <c r="D11" s="1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1375</v>
      </c>
      <c r="P11" s="8">
        <v>1009</v>
      </c>
      <c r="Q11" s="8">
        <v>752</v>
      </c>
      <c r="R11" s="8">
        <v>699</v>
      </c>
      <c r="S11" s="8">
        <v>747</v>
      </c>
      <c r="T11" s="8">
        <v>787</v>
      </c>
      <c r="U11" s="1">
        <v>965</v>
      </c>
      <c r="V11" s="1">
        <v>1050</v>
      </c>
      <c r="W11" s="1">
        <v>1087</v>
      </c>
      <c r="X11" s="1">
        <v>1120</v>
      </c>
      <c r="Y11" s="1">
        <v>1184</v>
      </c>
      <c r="Z11" s="1">
        <v>1374</v>
      </c>
      <c r="AA11" s="1">
        <v>1304</v>
      </c>
      <c r="AB11" s="1">
        <v>1361</v>
      </c>
      <c r="AC11" s="1">
        <v>1493</v>
      </c>
      <c r="AD11" s="1">
        <v>1632</v>
      </c>
      <c r="AE11" s="1">
        <v>1918</v>
      </c>
      <c r="AF11" s="1">
        <v>1951</v>
      </c>
      <c r="AG11" s="1">
        <v>1567</v>
      </c>
      <c r="AH11" s="1">
        <v>1733</v>
      </c>
      <c r="AI11" s="1"/>
      <c r="AJ11" s="1">
        <v>1829</v>
      </c>
      <c r="AK11" s="1"/>
      <c r="AL11" s="1">
        <v>2136</v>
      </c>
      <c r="AM11" s="1"/>
      <c r="AN11" s="1">
        <v>2169</v>
      </c>
      <c r="AO11" s="1"/>
      <c r="AP11" s="1">
        <v>2161</v>
      </c>
      <c r="AQ11" s="1"/>
      <c r="AR11" s="1">
        <v>2009</v>
      </c>
      <c r="AS11" s="21"/>
    </row>
    <row r="12" spans="1:45" ht="12">
      <c r="A12" s="3"/>
      <c r="B12" s="1"/>
      <c r="C12" s="1"/>
      <c r="D12" s="7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608</v>
      </c>
      <c r="P12" s="9">
        <v>542</v>
      </c>
      <c r="Q12" s="9">
        <v>443</v>
      </c>
      <c r="R12" s="9">
        <v>399</v>
      </c>
      <c r="S12" s="9">
        <v>425</v>
      </c>
      <c r="T12" s="9">
        <v>407</v>
      </c>
      <c r="U12" s="7">
        <v>472</v>
      </c>
      <c r="V12" s="7">
        <v>491</v>
      </c>
      <c r="W12" s="7">
        <v>493</v>
      </c>
      <c r="X12" s="9">
        <v>530</v>
      </c>
      <c r="Y12" s="9">
        <v>578</v>
      </c>
      <c r="Z12" s="9">
        <v>575</v>
      </c>
      <c r="AA12" s="9">
        <v>618</v>
      </c>
      <c r="AB12" s="9">
        <v>611</v>
      </c>
      <c r="AC12" s="9">
        <v>610</v>
      </c>
      <c r="AD12" s="9">
        <v>847</v>
      </c>
      <c r="AE12" s="9">
        <v>822</v>
      </c>
      <c r="AF12" s="9">
        <v>756</v>
      </c>
      <c r="AG12" s="9">
        <v>741</v>
      </c>
      <c r="AH12" s="9">
        <v>762</v>
      </c>
      <c r="AI12" s="9"/>
      <c r="AJ12" s="9">
        <v>751</v>
      </c>
      <c r="AK12" s="9"/>
      <c r="AL12" s="9">
        <v>882</v>
      </c>
      <c r="AM12" s="9"/>
      <c r="AN12" s="9">
        <v>866</v>
      </c>
      <c r="AO12" s="9"/>
      <c r="AP12" s="9">
        <v>842</v>
      </c>
      <c r="AQ12" s="9"/>
      <c r="AR12" s="9">
        <v>768</v>
      </c>
      <c r="AS12" s="21"/>
    </row>
    <row r="13" spans="1:45" ht="12">
      <c r="A13" s="3"/>
      <c r="B13" s="1"/>
      <c r="C13" s="1"/>
      <c r="D13" s="25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aca="true" t="shared" si="0" ref="O13:Y13">O11/O10</f>
        <v>0.702247191011236</v>
      </c>
      <c r="P13" s="10">
        <f t="shared" si="0"/>
        <v>0.6522301228183581</v>
      </c>
      <c r="Q13" s="10">
        <f t="shared" si="0"/>
        <v>0.6189300411522634</v>
      </c>
      <c r="R13" s="10">
        <f t="shared" si="0"/>
        <v>0.711088504577823</v>
      </c>
      <c r="S13" s="10">
        <f t="shared" si="0"/>
        <v>0.7294921875</v>
      </c>
      <c r="T13" s="10">
        <f t="shared" si="0"/>
        <v>0.6989342806394316</v>
      </c>
      <c r="U13" s="10">
        <f t="shared" si="0"/>
        <v>0.6992753623188406</v>
      </c>
      <c r="V13" s="10">
        <f t="shared" si="0"/>
        <v>0.726643598615917</v>
      </c>
      <c r="W13" s="10">
        <f t="shared" si="0"/>
        <v>0.6681007990165949</v>
      </c>
      <c r="X13" s="10">
        <f t="shared" si="0"/>
        <v>0.6871165644171779</v>
      </c>
      <c r="Y13" s="10">
        <f t="shared" si="0"/>
        <v>0.751269035532995</v>
      </c>
      <c r="Z13" s="10">
        <f aca="true" t="shared" si="1" ref="Z13:AB14">Z11/Z10</f>
        <v>0.7740845070422535</v>
      </c>
      <c r="AA13" s="10">
        <f t="shared" si="1"/>
        <v>0.8074303405572756</v>
      </c>
      <c r="AB13" s="10">
        <f t="shared" si="1"/>
        <v>0.8303843807199512</v>
      </c>
      <c r="AC13" s="10">
        <f aca="true" t="shared" si="2" ref="AC13:AE14">AC11/AC10</f>
        <v>0.8031199569661108</v>
      </c>
      <c r="AD13" s="10">
        <f t="shared" si="2"/>
        <v>0.897196261682243</v>
      </c>
      <c r="AE13" s="10">
        <f t="shared" si="2"/>
        <v>0.8830570902394107</v>
      </c>
      <c r="AF13" s="10">
        <f aca="true" t="shared" si="3" ref="AF13:AH14">AF11/AF10</f>
        <v>0.8648049645390071</v>
      </c>
      <c r="AG13" s="10">
        <f t="shared" si="3"/>
        <v>0.7497607655502392</v>
      </c>
      <c r="AH13" s="10">
        <f t="shared" si="3"/>
        <v>0.8132332238385734</v>
      </c>
      <c r="AI13" s="10"/>
      <c r="AJ13" s="10">
        <f>AJ11/AJ10</f>
        <v>0.7917748917748918</v>
      </c>
      <c r="AK13" s="10"/>
      <c r="AL13" s="10">
        <f>AL11/AL10</f>
        <v>0.7973124300111982</v>
      </c>
      <c r="AM13" s="10"/>
      <c r="AN13" s="10">
        <f>AN11/AN10</f>
        <v>0.8072199478972832</v>
      </c>
      <c r="AO13" s="10"/>
      <c r="AP13" s="10">
        <f>AP11/AP10</f>
        <v>0.7898391812865497</v>
      </c>
      <c r="AQ13" s="10"/>
      <c r="AR13" s="10">
        <f>AR11/AR10</f>
        <v>0.7691424196018377</v>
      </c>
      <c r="AS13" s="21"/>
    </row>
    <row r="14" spans="1:45" ht="12">
      <c r="A14" s="3"/>
      <c r="B14" s="1"/>
      <c r="C14" s="1"/>
      <c r="D14" s="25" t="s">
        <v>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aca="true" t="shared" si="4" ref="O14:Y14">O12/O11</f>
        <v>0.4421818181818182</v>
      </c>
      <c r="P14" s="10">
        <f t="shared" si="4"/>
        <v>0.5371655104063429</v>
      </c>
      <c r="Q14" s="10">
        <f t="shared" si="4"/>
        <v>0.589095744680851</v>
      </c>
      <c r="R14" s="10">
        <f t="shared" si="4"/>
        <v>0.5708154506437768</v>
      </c>
      <c r="S14" s="10">
        <f t="shared" si="4"/>
        <v>0.5689424364123159</v>
      </c>
      <c r="T14" s="10">
        <f t="shared" si="4"/>
        <v>0.5171537484116899</v>
      </c>
      <c r="U14" s="10">
        <f t="shared" si="4"/>
        <v>0.48911917098445595</v>
      </c>
      <c r="V14" s="10">
        <f t="shared" si="4"/>
        <v>0.4676190476190476</v>
      </c>
      <c r="W14" s="10">
        <f t="shared" si="4"/>
        <v>0.45354185832566696</v>
      </c>
      <c r="X14" s="10">
        <f t="shared" si="4"/>
        <v>0.4732142857142857</v>
      </c>
      <c r="Y14" s="10">
        <f t="shared" si="4"/>
        <v>0.48817567567567566</v>
      </c>
      <c r="Z14" s="10">
        <f t="shared" si="1"/>
        <v>0.41848617176128095</v>
      </c>
      <c r="AA14" s="10">
        <f t="shared" si="1"/>
        <v>0.47392638036809814</v>
      </c>
      <c r="AB14" s="10">
        <f t="shared" si="1"/>
        <v>0.44893460690668624</v>
      </c>
      <c r="AC14" s="10">
        <f t="shared" si="2"/>
        <v>0.4085733422638982</v>
      </c>
      <c r="AD14" s="10">
        <f t="shared" si="2"/>
        <v>0.5189950980392157</v>
      </c>
      <c r="AE14" s="10">
        <f t="shared" si="2"/>
        <v>0.42857142857142855</v>
      </c>
      <c r="AF14" s="10">
        <f t="shared" si="3"/>
        <v>0.38749359302921577</v>
      </c>
      <c r="AG14" s="10">
        <f t="shared" si="3"/>
        <v>0.4728781110402042</v>
      </c>
      <c r="AH14" s="10">
        <f t="shared" si="3"/>
        <v>0.4396999422965955</v>
      </c>
      <c r="AI14" s="10"/>
      <c r="AJ14" s="10">
        <f>AJ12/AJ11</f>
        <v>0.41060688901038817</v>
      </c>
      <c r="AK14" s="10"/>
      <c r="AL14" s="10">
        <f>AL12/AL11</f>
        <v>0.41292134831460675</v>
      </c>
      <c r="AM14" s="10"/>
      <c r="AN14" s="10">
        <f>AN12/AN11</f>
        <v>0.3992623328722914</v>
      </c>
      <c r="AO14" s="10"/>
      <c r="AP14" s="10">
        <f>AP12/AP11</f>
        <v>0.3896344285053216</v>
      </c>
      <c r="AQ14" s="10"/>
      <c r="AR14" s="10">
        <f>AR12/AR11</f>
        <v>0.3822797411647586</v>
      </c>
      <c r="AS14" s="21"/>
    </row>
    <row r="15" spans="1:45" ht="12">
      <c r="A15" s="3"/>
      <c r="B15" s="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1"/>
    </row>
    <row r="16" spans="1:45" ht="12">
      <c r="A16" s="3"/>
      <c r="B16" s="1"/>
      <c r="C16" s="1"/>
      <c r="D16" s="1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1816</v>
      </c>
      <c r="P16" s="8">
        <v>1717</v>
      </c>
      <c r="Q16" s="8">
        <v>1432</v>
      </c>
      <c r="R16" s="8">
        <v>1337</v>
      </c>
      <c r="S16" s="8">
        <v>1200</v>
      </c>
      <c r="T16" s="8">
        <v>1256</v>
      </c>
      <c r="U16" s="1">
        <v>1288</v>
      </c>
      <c r="V16" s="1">
        <v>1232</v>
      </c>
      <c r="W16" s="1">
        <v>1387</v>
      </c>
      <c r="X16" s="1">
        <v>1286</v>
      </c>
      <c r="Y16" s="1">
        <v>1341</v>
      </c>
      <c r="Z16" s="1">
        <v>1367</v>
      </c>
      <c r="AA16" s="1">
        <v>1443</v>
      </c>
      <c r="AB16" s="1">
        <v>1570</v>
      </c>
      <c r="AC16" s="1">
        <v>1636</v>
      </c>
      <c r="AD16" s="1">
        <v>1396</v>
      </c>
      <c r="AE16" s="1">
        <v>1566</v>
      </c>
      <c r="AF16" s="1">
        <v>1581</v>
      </c>
      <c r="AG16" s="1">
        <v>1557</v>
      </c>
      <c r="AH16" s="1">
        <v>1579</v>
      </c>
      <c r="AI16" s="1"/>
      <c r="AJ16" s="1">
        <v>1794</v>
      </c>
      <c r="AK16" s="1"/>
      <c r="AL16" s="1">
        <v>2017</v>
      </c>
      <c r="AM16" s="1"/>
      <c r="AN16" s="1">
        <v>1790</v>
      </c>
      <c r="AO16" s="1"/>
      <c r="AP16" s="1">
        <v>1925</v>
      </c>
      <c r="AQ16" s="1"/>
      <c r="AR16" s="1">
        <v>1725</v>
      </c>
      <c r="AS16" s="21"/>
    </row>
    <row r="17" spans="1:45" ht="12">
      <c r="A17" s="3"/>
      <c r="B17" s="1"/>
      <c r="C17" s="1"/>
      <c r="D17" s="1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1312</v>
      </c>
      <c r="P17" s="8">
        <v>1236</v>
      </c>
      <c r="Q17" s="8">
        <v>1056</v>
      </c>
      <c r="R17" s="8">
        <v>1090</v>
      </c>
      <c r="S17" s="8">
        <v>971</v>
      </c>
      <c r="T17" s="8">
        <v>1007</v>
      </c>
      <c r="U17" s="1">
        <v>1066</v>
      </c>
      <c r="V17" s="1">
        <v>1018</v>
      </c>
      <c r="W17" s="1">
        <v>1112</v>
      </c>
      <c r="X17" s="1">
        <v>1052</v>
      </c>
      <c r="Y17" s="1">
        <v>1121</v>
      </c>
      <c r="Z17" s="1">
        <v>1125</v>
      </c>
      <c r="AA17" s="1">
        <v>1201</v>
      </c>
      <c r="AB17" s="1">
        <v>1311</v>
      </c>
      <c r="AC17" s="1">
        <v>1350</v>
      </c>
      <c r="AD17" s="1">
        <v>1179</v>
      </c>
      <c r="AE17" s="1">
        <v>1380</v>
      </c>
      <c r="AF17" s="1">
        <v>1307</v>
      </c>
      <c r="AG17" s="1">
        <v>1068</v>
      </c>
      <c r="AH17" s="1">
        <v>1146</v>
      </c>
      <c r="AI17" s="1"/>
      <c r="AJ17" s="1">
        <v>1364</v>
      </c>
      <c r="AK17" s="1"/>
      <c r="AL17" s="1">
        <v>1525</v>
      </c>
      <c r="AM17" s="1"/>
      <c r="AN17" s="1">
        <v>1472</v>
      </c>
      <c r="AO17" s="1"/>
      <c r="AP17" s="1">
        <v>1475</v>
      </c>
      <c r="AQ17" s="1"/>
      <c r="AR17" s="1">
        <v>1226</v>
      </c>
      <c r="AS17" s="21"/>
    </row>
    <row r="18" spans="1:45" ht="12">
      <c r="A18" s="3"/>
      <c r="B18" s="1"/>
      <c r="C18" s="1"/>
      <c r="D18" s="7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754</v>
      </c>
      <c r="P18" s="9">
        <v>745</v>
      </c>
      <c r="Q18" s="9">
        <v>667</v>
      </c>
      <c r="R18" s="9">
        <v>716</v>
      </c>
      <c r="S18" s="9">
        <v>708</v>
      </c>
      <c r="T18" s="9">
        <v>675</v>
      </c>
      <c r="U18" s="7">
        <v>752</v>
      </c>
      <c r="V18" s="7">
        <v>628</v>
      </c>
      <c r="W18" s="7">
        <v>815</v>
      </c>
      <c r="X18" s="9">
        <v>758</v>
      </c>
      <c r="Y18" s="9">
        <v>784</v>
      </c>
      <c r="Z18" s="9">
        <v>798</v>
      </c>
      <c r="AA18" s="9">
        <v>866</v>
      </c>
      <c r="AB18" s="9">
        <v>901</v>
      </c>
      <c r="AC18" s="9">
        <v>947</v>
      </c>
      <c r="AD18" s="9">
        <v>796</v>
      </c>
      <c r="AE18" s="9">
        <v>871</v>
      </c>
      <c r="AF18" s="9">
        <v>770</v>
      </c>
      <c r="AG18" s="9">
        <v>749</v>
      </c>
      <c r="AH18" s="9">
        <v>818</v>
      </c>
      <c r="AI18" s="9"/>
      <c r="AJ18" s="9">
        <v>988</v>
      </c>
      <c r="AK18" s="9"/>
      <c r="AL18" s="9">
        <v>1038</v>
      </c>
      <c r="AM18" s="9"/>
      <c r="AN18" s="9">
        <v>984</v>
      </c>
      <c r="AO18" s="9"/>
      <c r="AP18" s="9">
        <v>978</v>
      </c>
      <c r="AQ18" s="9"/>
      <c r="AR18" s="9">
        <v>877</v>
      </c>
      <c r="AS18" s="21"/>
    </row>
    <row r="19" spans="1:45" ht="12">
      <c r="A19" s="3"/>
      <c r="B19" s="1"/>
      <c r="C19" s="1"/>
      <c r="D19" s="25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5" ref="O19:Y19">O17/O16</f>
        <v>0.7224669603524229</v>
      </c>
      <c r="P19" s="10">
        <f t="shared" si="5"/>
        <v>0.7198602213162493</v>
      </c>
      <c r="Q19" s="10">
        <f t="shared" si="5"/>
        <v>0.7374301675977654</v>
      </c>
      <c r="R19" s="10">
        <f t="shared" si="5"/>
        <v>0.8152580403889305</v>
      </c>
      <c r="S19" s="10">
        <f t="shared" si="5"/>
        <v>0.8091666666666667</v>
      </c>
      <c r="T19" s="10">
        <f t="shared" si="5"/>
        <v>0.8017515923566879</v>
      </c>
      <c r="U19" s="10">
        <f t="shared" si="5"/>
        <v>0.827639751552795</v>
      </c>
      <c r="V19" s="10">
        <f t="shared" si="5"/>
        <v>0.8262987012987013</v>
      </c>
      <c r="W19" s="10">
        <f t="shared" si="5"/>
        <v>0.8017303532804614</v>
      </c>
      <c r="X19" s="10">
        <f t="shared" si="5"/>
        <v>0.8180404354587869</v>
      </c>
      <c r="Y19" s="10">
        <f t="shared" si="5"/>
        <v>0.8359433258762118</v>
      </c>
      <c r="Z19" s="10">
        <f aca="true" t="shared" si="6" ref="Z19:AB20">Z17/Z16</f>
        <v>0.8229700073152889</v>
      </c>
      <c r="AA19" s="10">
        <f t="shared" si="6"/>
        <v>0.8322938322938322</v>
      </c>
      <c r="AB19" s="10">
        <f t="shared" si="6"/>
        <v>0.835031847133758</v>
      </c>
      <c r="AC19" s="10">
        <f aca="true" t="shared" si="7" ref="AC19:AE20">AC17/AC16</f>
        <v>0.8251833740831296</v>
      </c>
      <c r="AD19" s="10">
        <f t="shared" si="7"/>
        <v>0.8445558739255015</v>
      </c>
      <c r="AE19" s="10">
        <f t="shared" si="7"/>
        <v>0.8812260536398467</v>
      </c>
      <c r="AF19" s="10">
        <f aca="true" t="shared" si="8" ref="AF19:AH20">AF17/AF16</f>
        <v>0.8266919671094244</v>
      </c>
      <c r="AG19" s="10">
        <f t="shared" si="8"/>
        <v>0.6859344894026975</v>
      </c>
      <c r="AH19" s="10">
        <f t="shared" si="8"/>
        <v>0.7257758074730842</v>
      </c>
      <c r="AI19" s="10"/>
      <c r="AJ19" s="10">
        <f>AJ17/AJ16</f>
        <v>0.7603121516164995</v>
      </c>
      <c r="AK19" s="10"/>
      <c r="AL19" s="10">
        <f>AL17/AL16</f>
        <v>0.7560733763014378</v>
      </c>
      <c r="AM19" s="10"/>
      <c r="AN19" s="10">
        <f>AN17/AN16</f>
        <v>0.8223463687150838</v>
      </c>
      <c r="AO19" s="10"/>
      <c r="AP19" s="10">
        <f>AP17/AP16</f>
        <v>0.7662337662337663</v>
      </c>
      <c r="AQ19" s="10"/>
      <c r="AR19" s="10">
        <f>AR17/AR16</f>
        <v>0.7107246376811595</v>
      </c>
      <c r="AS19" s="21"/>
    </row>
    <row r="20" spans="1:45" ht="12">
      <c r="A20" s="3"/>
      <c r="B20" s="1"/>
      <c r="C20" s="1"/>
      <c r="D20" s="25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aca="true" t="shared" si="9" ref="O20:Y20">O18/O17</f>
        <v>0.5746951219512195</v>
      </c>
      <c r="P20" s="10">
        <f t="shared" si="9"/>
        <v>0.6027508090614887</v>
      </c>
      <c r="Q20" s="10">
        <f t="shared" si="9"/>
        <v>0.6316287878787878</v>
      </c>
      <c r="R20" s="10">
        <f t="shared" si="9"/>
        <v>0.6568807339449542</v>
      </c>
      <c r="S20" s="10">
        <f t="shared" si="9"/>
        <v>0.729145211122554</v>
      </c>
      <c r="T20" s="10">
        <f t="shared" si="9"/>
        <v>0.6703078450844091</v>
      </c>
      <c r="U20" s="10">
        <f t="shared" si="9"/>
        <v>0.7054409005628518</v>
      </c>
      <c r="V20" s="10">
        <f t="shared" si="9"/>
        <v>0.6168958742632613</v>
      </c>
      <c r="W20" s="10">
        <f t="shared" si="9"/>
        <v>0.7329136690647482</v>
      </c>
      <c r="X20" s="10">
        <f t="shared" si="9"/>
        <v>0.720532319391635</v>
      </c>
      <c r="Y20" s="10">
        <f t="shared" si="9"/>
        <v>0.6993755575379126</v>
      </c>
      <c r="Z20" s="10">
        <f t="shared" si="6"/>
        <v>0.7093333333333334</v>
      </c>
      <c r="AA20" s="10">
        <f t="shared" si="6"/>
        <v>0.7210657785179018</v>
      </c>
      <c r="AB20" s="10">
        <f t="shared" si="6"/>
        <v>0.6872616323417239</v>
      </c>
      <c r="AC20" s="10">
        <f t="shared" si="7"/>
        <v>0.7014814814814815</v>
      </c>
      <c r="AD20" s="10">
        <f t="shared" si="7"/>
        <v>0.6751484308736218</v>
      </c>
      <c r="AE20" s="10">
        <f t="shared" si="7"/>
        <v>0.631159420289855</v>
      </c>
      <c r="AF20" s="10">
        <f t="shared" si="8"/>
        <v>0.5891354246365723</v>
      </c>
      <c r="AG20" s="10">
        <f t="shared" si="8"/>
        <v>0.701310861423221</v>
      </c>
      <c r="AH20" s="10">
        <f t="shared" si="8"/>
        <v>0.7137870855148342</v>
      </c>
      <c r="AI20" s="10"/>
      <c r="AJ20" s="10">
        <f>AJ18/AJ17</f>
        <v>0.7243401759530792</v>
      </c>
      <c r="AK20" s="10"/>
      <c r="AL20" s="10">
        <f>AL18/AL17</f>
        <v>0.680655737704918</v>
      </c>
      <c r="AM20" s="10"/>
      <c r="AN20" s="10">
        <f>AN18/AN17</f>
        <v>0.6684782608695652</v>
      </c>
      <c r="AO20" s="10"/>
      <c r="AP20" s="10">
        <f>AP18/AP17</f>
        <v>0.6630508474576271</v>
      </c>
      <c r="AQ20" s="10"/>
      <c r="AR20" s="10">
        <f>AR18/AR17</f>
        <v>0.7153344208809136</v>
      </c>
      <c r="AS20" s="21"/>
    </row>
    <row r="21" spans="1:45" ht="12">
      <c r="A21" s="3"/>
      <c r="B21" s="13" t="s">
        <v>18</v>
      </c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1"/>
    </row>
    <row r="22" spans="1:45" ht="12">
      <c r="A22" s="3"/>
      <c r="B22" s="1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1"/>
    </row>
    <row r="23" spans="1:45" ht="12">
      <c r="A23" s="3"/>
      <c r="B23" s="1"/>
      <c r="C23" s="1"/>
      <c r="D23" s="1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475</v>
      </c>
      <c r="P23" s="8">
        <v>535</v>
      </c>
      <c r="Q23" s="1">
        <v>505</v>
      </c>
      <c r="R23" s="8">
        <v>523</v>
      </c>
      <c r="S23" s="8">
        <v>588</v>
      </c>
      <c r="T23" s="8">
        <v>641</v>
      </c>
      <c r="U23" s="1">
        <v>775</v>
      </c>
      <c r="V23" s="1">
        <v>889</v>
      </c>
      <c r="W23" s="1">
        <v>1139</v>
      </c>
      <c r="X23" s="1">
        <v>1065</v>
      </c>
      <c r="Y23" s="1">
        <f>1013+3</f>
        <v>1016</v>
      </c>
      <c r="Z23" s="1">
        <v>1004</v>
      </c>
      <c r="AA23" s="1">
        <v>908</v>
      </c>
      <c r="AB23" s="1">
        <v>837</v>
      </c>
      <c r="AC23" s="1">
        <v>902</v>
      </c>
      <c r="AD23" s="1">
        <v>700</v>
      </c>
      <c r="AE23" s="1">
        <v>1166</v>
      </c>
      <c r="AF23" s="1">
        <v>1026</v>
      </c>
      <c r="AG23" s="1">
        <v>1210</v>
      </c>
      <c r="AH23" s="1">
        <v>1136</v>
      </c>
      <c r="AI23" s="1"/>
      <c r="AJ23" s="1">
        <v>1214</v>
      </c>
      <c r="AK23" s="1"/>
      <c r="AL23" s="1">
        <v>1452</v>
      </c>
      <c r="AM23" s="1"/>
      <c r="AN23" s="1">
        <v>1553</v>
      </c>
      <c r="AO23" s="1"/>
      <c r="AP23" s="1">
        <v>1714</v>
      </c>
      <c r="AQ23" s="1"/>
      <c r="AR23" s="1">
        <v>1857</v>
      </c>
      <c r="AS23" s="21"/>
    </row>
    <row r="24" spans="1:45" ht="12">
      <c r="A24" s="3"/>
      <c r="B24" s="1"/>
      <c r="C24" s="1"/>
      <c r="D24" s="1" t="s"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177</v>
      </c>
      <c r="P24" s="8">
        <v>214</v>
      </c>
      <c r="Q24" s="1">
        <v>221</v>
      </c>
      <c r="R24" s="8">
        <v>231</v>
      </c>
      <c r="S24" s="8">
        <v>304</v>
      </c>
      <c r="T24" s="8">
        <v>286</v>
      </c>
      <c r="U24" s="1">
        <v>341</v>
      </c>
      <c r="V24" s="1">
        <v>386</v>
      </c>
      <c r="W24" s="1">
        <v>597</v>
      </c>
      <c r="X24" s="1">
        <v>579</v>
      </c>
      <c r="Y24" s="1">
        <f>585+2</f>
        <v>587</v>
      </c>
      <c r="Z24" s="1">
        <v>590</v>
      </c>
      <c r="AA24" s="1">
        <v>549</v>
      </c>
      <c r="AB24" s="1">
        <v>578</v>
      </c>
      <c r="AC24" s="1">
        <v>612</v>
      </c>
      <c r="AD24" s="1">
        <v>574</v>
      </c>
      <c r="AE24" s="1">
        <v>787</v>
      </c>
      <c r="AF24" s="1">
        <v>744</v>
      </c>
      <c r="AG24" s="1">
        <v>614</v>
      </c>
      <c r="AH24" s="1">
        <v>646</v>
      </c>
      <c r="AI24" s="1"/>
      <c r="AJ24" s="1">
        <v>712</v>
      </c>
      <c r="AK24" s="1"/>
      <c r="AL24" s="1">
        <v>780</v>
      </c>
      <c r="AM24" s="1"/>
      <c r="AN24" s="1">
        <v>842</v>
      </c>
      <c r="AO24" s="1"/>
      <c r="AP24" s="1">
        <v>858</v>
      </c>
      <c r="AQ24" s="1"/>
      <c r="AR24" s="1">
        <v>917</v>
      </c>
      <c r="AS24" s="21"/>
    </row>
    <row r="25" spans="1:45" ht="12">
      <c r="A25" s="3"/>
      <c r="B25" s="1"/>
      <c r="C25" s="1"/>
      <c r="D25" s="7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101</v>
      </c>
      <c r="P25" s="9">
        <v>107</v>
      </c>
      <c r="Q25" s="7">
        <v>113</v>
      </c>
      <c r="R25" s="9">
        <v>104</v>
      </c>
      <c r="S25" s="9">
        <v>120</v>
      </c>
      <c r="T25" s="9">
        <v>122</v>
      </c>
      <c r="U25" s="7">
        <v>137</v>
      </c>
      <c r="V25" s="7">
        <v>121</v>
      </c>
      <c r="W25" s="7">
        <v>133</v>
      </c>
      <c r="X25" s="9">
        <v>146</v>
      </c>
      <c r="Y25" s="9">
        <f>135+1</f>
        <v>136</v>
      </c>
      <c r="Z25" s="9">
        <v>141</v>
      </c>
      <c r="AA25" s="9">
        <v>166</v>
      </c>
      <c r="AB25" s="9">
        <v>181</v>
      </c>
      <c r="AC25" s="9">
        <v>188</v>
      </c>
      <c r="AD25" s="9">
        <v>222</v>
      </c>
      <c r="AE25" s="9">
        <v>222</v>
      </c>
      <c r="AF25" s="9">
        <v>210</v>
      </c>
      <c r="AG25" s="9">
        <v>218</v>
      </c>
      <c r="AH25" s="9">
        <v>245</v>
      </c>
      <c r="AI25" s="9"/>
      <c r="AJ25" s="9">
        <v>260</v>
      </c>
      <c r="AK25" s="9"/>
      <c r="AL25" s="9">
        <v>263</v>
      </c>
      <c r="AM25" s="9"/>
      <c r="AN25" s="9">
        <v>295</v>
      </c>
      <c r="AO25" s="9"/>
      <c r="AP25" s="9">
        <v>289</v>
      </c>
      <c r="AQ25" s="9"/>
      <c r="AR25" s="9">
        <v>311</v>
      </c>
      <c r="AS25" s="21"/>
    </row>
    <row r="26" spans="1:45" ht="12">
      <c r="A26" s="3"/>
      <c r="B26" s="1"/>
      <c r="C26" s="1"/>
      <c r="D26" s="25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aca="true" t="shared" si="10" ref="O26:Y26">O24/O23</f>
        <v>0.3726315789473684</v>
      </c>
      <c r="P26" s="10">
        <f t="shared" si="10"/>
        <v>0.4</v>
      </c>
      <c r="Q26" s="10">
        <f t="shared" si="10"/>
        <v>0.4376237623762376</v>
      </c>
      <c r="R26" s="10">
        <f t="shared" si="10"/>
        <v>0.4416826003824092</v>
      </c>
      <c r="S26" s="10">
        <f t="shared" si="10"/>
        <v>0.5170068027210885</v>
      </c>
      <c r="T26" s="10">
        <f t="shared" si="10"/>
        <v>0.44617784711388453</v>
      </c>
      <c r="U26" s="10">
        <f t="shared" si="10"/>
        <v>0.44</v>
      </c>
      <c r="V26" s="10">
        <f t="shared" si="10"/>
        <v>0.4341957255343082</v>
      </c>
      <c r="W26" s="10">
        <f t="shared" si="10"/>
        <v>0.52414398595259</v>
      </c>
      <c r="X26" s="10">
        <f t="shared" si="10"/>
        <v>0.543661971830986</v>
      </c>
      <c r="Y26" s="10">
        <f t="shared" si="10"/>
        <v>0.577755905511811</v>
      </c>
      <c r="Z26" s="10">
        <f aca="true" t="shared" si="11" ref="Z26:AB27">Z24/Z23</f>
        <v>0.5876494023904383</v>
      </c>
      <c r="AA26" s="10">
        <f t="shared" si="11"/>
        <v>0.6046255506607929</v>
      </c>
      <c r="AB26" s="10">
        <f t="shared" si="11"/>
        <v>0.6905615292712067</v>
      </c>
      <c r="AC26" s="10">
        <f aca="true" t="shared" si="12" ref="AC26:AE27">AC24/AC23</f>
        <v>0.6784922394678492</v>
      </c>
      <c r="AD26" s="10">
        <f t="shared" si="12"/>
        <v>0.82</v>
      </c>
      <c r="AE26" s="10">
        <f t="shared" si="12"/>
        <v>0.6749571183533448</v>
      </c>
      <c r="AF26" s="10">
        <f aca="true" t="shared" si="13" ref="AF26:AH27">AF24/AF23</f>
        <v>0.7251461988304093</v>
      </c>
      <c r="AG26" s="10">
        <f t="shared" si="13"/>
        <v>0.5074380165289256</v>
      </c>
      <c r="AH26" s="10">
        <f t="shared" si="13"/>
        <v>0.5686619718309859</v>
      </c>
      <c r="AI26" s="10"/>
      <c r="AJ26" s="10">
        <f>AJ24/AJ23</f>
        <v>0.586490939044481</v>
      </c>
      <c r="AK26" s="10"/>
      <c r="AL26" s="10">
        <f>AL24/AL23</f>
        <v>0.5371900826446281</v>
      </c>
      <c r="AM26" s="10"/>
      <c r="AN26" s="10">
        <f>AN24/AN23</f>
        <v>0.5421764327108821</v>
      </c>
      <c r="AO26" s="10"/>
      <c r="AP26" s="10">
        <f>AP24/AP23</f>
        <v>0.5005834305717619</v>
      </c>
      <c r="AQ26" s="10"/>
      <c r="AR26" s="10">
        <f>AR24/AR23</f>
        <v>0.4938072159396877</v>
      </c>
      <c r="AS26" s="21"/>
    </row>
    <row r="27" spans="1:45" ht="12">
      <c r="A27" s="3"/>
      <c r="B27" s="1"/>
      <c r="C27" s="1"/>
      <c r="D27" s="25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aca="true" t="shared" si="14" ref="O27:Y27">O25/O24</f>
        <v>0.5706214689265536</v>
      </c>
      <c r="P27" s="10">
        <f t="shared" si="14"/>
        <v>0.5</v>
      </c>
      <c r="Q27" s="10">
        <f t="shared" si="14"/>
        <v>0.5113122171945701</v>
      </c>
      <c r="R27" s="10">
        <f t="shared" si="14"/>
        <v>0.45021645021645024</v>
      </c>
      <c r="S27" s="10">
        <f t="shared" si="14"/>
        <v>0.39473684210526316</v>
      </c>
      <c r="T27" s="10">
        <f t="shared" si="14"/>
        <v>0.42657342657342656</v>
      </c>
      <c r="U27" s="10">
        <f t="shared" si="14"/>
        <v>0.40175953079178883</v>
      </c>
      <c r="V27" s="10">
        <f t="shared" si="14"/>
        <v>0.3134715025906736</v>
      </c>
      <c r="W27" s="10">
        <f t="shared" si="14"/>
        <v>0.22278056951423786</v>
      </c>
      <c r="X27" s="10">
        <f t="shared" si="14"/>
        <v>0.25215889464594127</v>
      </c>
      <c r="Y27" s="10">
        <f t="shared" si="14"/>
        <v>0.23168654173764908</v>
      </c>
      <c r="Z27" s="10">
        <f t="shared" si="11"/>
        <v>0.23898305084745763</v>
      </c>
      <c r="AA27" s="10">
        <f t="shared" si="11"/>
        <v>0.302367941712204</v>
      </c>
      <c r="AB27" s="10">
        <f t="shared" si="11"/>
        <v>0.31314878892733566</v>
      </c>
      <c r="AC27" s="10">
        <f t="shared" si="12"/>
        <v>0.30718954248366015</v>
      </c>
      <c r="AD27" s="10">
        <f t="shared" si="12"/>
        <v>0.3867595818815331</v>
      </c>
      <c r="AE27" s="10">
        <f t="shared" si="12"/>
        <v>0.2820838627700127</v>
      </c>
      <c r="AF27" s="10">
        <f t="shared" si="13"/>
        <v>0.28225806451612906</v>
      </c>
      <c r="AG27" s="10">
        <f t="shared" si="13"/>
        <v>0.3550488599348534</v>
      </c>
      <c r="AH27" s="10">
        <f t="shared" si="13"/>
        <v>0.37925696594427244</v>
      </c>
      <c r="AI27" s="10"/>
      <c r="AJ27" s="10">
        <f>AJ25/AJ24</f>
        <v>0.3651685393258427</v>
      </c>
      <c r="AK27" s="10"/>
      <c r="AL27" s="10">
        <f>AL25/AL24</f>
        <v>0.3371794871794872</v>
      </c>
      <c r="AM27" s="10"/>
      <c r="AN27" s="10">
        <f>AN25/AN24</f>
        <v>0.3503562945368171</v>
      </c>
      <c r="AO27" s="10"/>
      <c r="AP27" s="10">
        <f>AP25/AP24</f>
        <v>0.3368298368298368</v>
      </c>
      <c r="AQ27" s="10"/>
      <c r="AR27" s="10">
        <f>AR25/AR24</f>
        <v>0.3391494002181025</v>
      </c>
      <c r="AS27" s="21"/>
    </row>
    <row r="28" spans="1:45" ht="12">
      <c r="A28" s="3"/>
      <c r="B28" s="1"/>
      <c r="C28" s="13" t="s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1"/>
    </row>
    <row r="29" spans="1:45" ht="12">
      <c r="A29" s="3"/>
      <c r="B29" s="1"/>
      <c r="C29" s="1"/>
      <c r="D29" s="1" t="s">
        <v>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813</v>
      </c>
      <c r="P29" s="8">
        <v>933</v>
      </c>
      <c r="Q29" s="1">
        <f>897+0</f>
        <v>897</v>
      </c>
      <c r="R29" s="8">
        <v>778</v>
      </c>
      <c r="S29" s="8">
        <v>743</v>
      </c>
      <c r="T29" s="8">
        <v>840</v>
      </c>
      <c r="U29" s="1">
        <v>722</v>
      </c>
      <c r="V29" s="1">
        <v>714</v>
      </c>
      <c r="W29" s="1">
        <v>927</v>
      </c>
      <c r="X29" s="1">
        <v>825</v>
      </c>
      <c r="Y29" s="1">
        <v>819</v>
      </c>
      <c r="Z29" s="1">
        <v>824</v>
      </c>
      <c r="AA29" s="1">
        <v>947</v>
      </c>
      <c r="AB29" s="1">
        <v>1083</v>
      </c>
      <c r="AC29" s="1">
        <v>1095</v>
      </c>
      <c r="AD29" s="1">
        <v>874</v>
      </c>
      <c r="AE29" s="1">
        <v>1100</v>
      </c>
      <c r="AF29" s="1">
        <v>1133</v>
      </c>
      <c r="AG29" s="1">
        <v>1389</v>
      </c>
      <c r="AH29" s="1">
        <v>1240</v>
      </c>
      <c r="AI29" s="1"/>
      <c r="AJ29" s="1">
        <v>1312</v>
      </c>
      <c r="AK29" s="1"/>
      <c r="AL29" s="1">
        <v>1367</v>
      </c>
      <c r="AM29" s="1"/>
      <c r="AN29" s="1">
        <v>1105</v>
      </c>
      <c r="AO29" s="1"/>
      <c r="AP29" s="1">
        <v>1391</v>
      </c>
      <c r="AQ29" s="1"/>
      <c r="AR29" s="1">
        <v>1344</v>
      </c>
      <c r="AS29" s="21"/>
    </row>
    <row r="30" spans="1:45" ht="12">
      <c r="A30" s="3"/>
      <c r="B30" s="1"/>
      <c r="C30" s="1"/>
      <c r="D30" s="1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567</v>
      </c>
      <c r="P30" s="8">
        <v>640</v>
      </c>
      <c r="Q30" s="1">
        <v>613</v>
      </c>
      <c r="R30" s="8">
        <v>601</v>
      </c>
      <c r="S30" s="8">
        <v>551</v>
      </c>
      <c r="T30" s="8">
        <v>635</v>
      </c>
      <c r="U30" s="1">
        <v>558</v>
      </c>
      <c r="V30" s="1">
        <v>573</v>
      </c>
      <c r="W30" s="1">
        <v>608</v>
      </c>
      <c r="X30" s="1">
        <v>553</v>
      </c>
      <c r="Y30" s="1">
        <v>592</v>
      </c>
      <c r="Z30" s="1">
        <v>610</v>
      </c>
      <c r="AA30" s="1">
        <v>678</v>
      </c>
      <c r="AB30" s="1">
        <v>825</v>
      </c>
      <c r="AC30" s="1">
        <v>798</v>
      </c>
      <c r="AD30" s="1">
        <v>752</v>
      </c>
      <c r="AE30" s="1">
        <v>917</v>
      </c>
      <c r="AF30" s="1">
        <v>864</v>
      </c>
      <c r="AG30" s="1">
        <v>733</v>
      </c>
      <c r="AH30" s="1">
        <v>705</v>
      </c>
      <c r="AI30" s="1"/>
      <c r="AJ30" s="1">
        <v>808</v>
      </c>
      <c r="AK30" s="1"/>
      <c r="AL30" s="1">
        <v>904</v>
      </c>
      <c r="AM30" s="1"/>
      <c r="AN30" s="1">
        <v>834</v>
      </c>
      <c r="AO30" s="1"/>
      <c r="AP30" s="1">
        <v>916</v>
      </c>
      <c r="AQ30" s="1"/>
      <c r="AR30" s="1">
        <v>808</v>
      </c>
      <c r="AS30" s="21"/>
    </row>
    <row r="31" spans="1:45" ht="12">
      <c r="A31" s="3"/>
      <c r="B31" s="1"/>
      <c r="C31" s="1"/>
      <c r="D31" s="7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272</v>
      </c>
      <c r="P31" s="9">
        <v>255</v>
      </c>
      <c r="Q31" s="7">
        <v>300</v>
      </c>
      <c r="R31" s="9">
        <v>284</v>
      </c>
      <c r="S31" s="9">
        <v>280</v>
      </c>
      <c r="T31" s="9">
        <v>297</v>
      </c>
      <c r="U31" s="7">
        <v>290</v>
      </c>
      <c r="V31" s="7">
        <v>269</v>
      </c>
      <c r="W31" s="7">
        <v>331</v>
      </c>
      <c r="X31" s="9">
        <v>333</v>
      </c>
      <c r="Y31" s="9">
        <v>362</v>
      </c>
      <c r="Z31" s="9">
        <v>380</v>
      </c>
      <c r="AA31" s="9">
        <v>394</v>
      </c>
      <c r="AB31" s="9">
        <v>485</v>
      </c>
      <c r="AC31" s="9">
        <v>492</v>
      </c>
      <c r="AD31" s="9">
        <v>471</v>
      </c>
      <c r="AE31" s="9">
        <v>441</v>
      </c>
      <c r="AF31" s="9">
        <v>472</v>
      </c>
      <c r="AG31" s="9">
        <v>465</v>
      </c>
      <c r="AH31" s="9">
        <v>421</v>
      </c>
      <c r="AI31" s="9"/>
      <c r="AJ31" s="9">
        <v>498</v>
      </c>
      <c r="AK31" s="9"/>
      <c r="AL31" s="9">
        <v>552</v>
      </c>
      <c r="AM31" s="9"/>
      <c r="AN31" s="9">
        <v>499</v>
      </c>
      <c r="AO31" s="9"/>
      <c r="AP31" s="9">
        <v>518</v>
      </c>
      <c r="AQ31" s="9"/>
      <c r="AR31" s="9">
        <v>506</v>
      </c>
      <c r="AS31" s="21"/>
    </row>
    <row r="32" spans="1:45" ht="12">
      <c r="A32" s="3"/>
      <c r="B32" s="1"/>
      <c r="C32" s="1"/>
      <c r="D32" s="25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aca="true" t="shared" si="15" ref="O32:Y32">O30/O29</f>
        <v>0.6974169741697417</v>
      </c>
      <c r="P32" s="10">
        <f t="shared" si="15"/>
        <v>0.6859592711682744</v>
      </c>
      <c r="Q32" s="10">
        <f t="shared" si="15"/>
        <v>0.6833890746934225</v>
      </c>
      <c r="R32" s="10">
        <f t="shared" si="15"/>
        <v>0.7724935732647815</v>
      </c>
      <c r="S32" s="10">
        <f t="shared" si="15"/>
        <v>0.7415881561238223</v>
      </c>
      <c r="T32" s="10">
        <f t="shared" si="15"/>
        <v>0.7559523809523809</v>
      </c>
      <c r="U32" s="10">
        <f t="shared" si="15"/>
        <v>0.7728531855955678</v>
      </c>
      <c r="V32" s="10">
        <f t="shared" si="15"/>
        <v>0.8025210084033614</v>
      </c>
      <c r="W32" s="10">
        <f t="shared" si="15"/>
        <v>0.6558791801510249</v>
      </c>
      <c r="X32" s="10">
        <f t="shared" si="15"/>
        <v>0.6703030303030303</v>
      </c>
      <c r="Y32" s="10">
        <f t="shared" si="15"/>
        <v>0.7228327228327228</v>
      </c>
      <c r="Z32" s="10">
        <f aca="true" t="shared" si="16" ref="Z32:AB33">Z30/Z29</f>
        <v>0.7402912621359223</v>
      </c>
      <c r="AA32" s="10">
        <f t="shared" si="16"/>
        <v>0.7159450897571278</v>
      </c>
      <c r="AB32" s="10">
        <f t="shared" si="16"/>
        <v>0.7617728531855956</v>
      </c>
      <c r="AC32" s="10">
        <f aca="true" t="shared" si="17" ref="AC32:AE33">AC30/AC29</f>
        <v>0.7287671232876712</v>
      </c>
      <c r="AD32" s="10">
        <f t="shared" si="17"/>
        <v>0.8604118993135011</v>
      </c>
      <c r="AE32" s="10">
        <f t="shared" si="17"/>
        <v>0.8336363636363636</v>
      </c>
      <c r="AF32" s="10">
        <f aca="true" t="shared" si="18" ref="AF32:AH33">AF30/AF29</f>
        <v>0.7625772285966461</v>
      </c>
      <c r="AG32" s="10">
        <f t="shared" si="18"/>
        <v>0.5277177825773938</v>
      </c>
      <c r="AH32" s="10">
        <f t="shared" si="18"/>
        <v>0.5685483870967742</v>
      </c>
      <c r="AI32" s="10"/>
      <c r="AJ32" s="10">
        <f>AJ30/AJ29</f>
        <v>0.6158536585365854</v>
      </c>
      <c r="AK32" s="10"/>
      <c r="AL32" s="10">
        <f>AL30/AL29</f>
        <v>0.6613021214337966</v>
      </c>
      <c r="AM32" s="10"/>
      <c r="AN32" s="10">
        <f>AN30/AN29</f>
        <v>0.7547511312217194</v>
      </c>
      <c r="AO32" s="10"/>
      <c r="AP32" s="10">
        <f>AP30/AP29</f>
        <v>0.6585190510424155</v>
      </c>
      <c r="AQ32" s="10"/>
      <c r="AR32" s="10">
        <f>AR30/AR29</f>
        <v>0.6011904761904762</v>
      </c>
      <c r="AS32" s="21"/>
    </row>
    <row r="33" spans="1:45" ht="12">
      <c r="A33" s="3"/>
      <c r="B33" s="1"/>
      <c r="C33" s="1"/>
      <c r="D33" s="25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aca="true" t="shared" si="19" ref="O33:Y33">O31/O30</f>
        <v>0.47971781305114636</v>
      </c>
      <c r="P33" s="10">
        <f t="shared" si="19"/>
        <v>0.3984375</v>
      </c>
      <c r="Q33" s="10">
        <f t="shared" si="19"/>
        <v>0.4893964110929853</v>
      </c>
      <c r="R33" s="10">
        <f t="shared" si="19"/>
        <v>0.47254575707154745</v>
      </c>
      <c r="S33" s="10">
        <f t="shared" si="19"/>
        <v>0.5081669691470054</v>
      </c>
      <c r="T33" s="10">
        <f t="shared" si="19"/>
        <v>0.46771653543307085</v>
      </c>
      <c r="U33" s="10">
        <f t="shared" si="19"/>
        <v>0.5197132616487455</v>
      </c>
      <c r="V33" s="10">
        <f t="shared" si="19"/>
        <v>0.4694589877835951</v>
      </c>
      <c r="W33" s="10">
        <f t="shared" si="19"/>
        <v>0.5444078947368421</v>
      </c>
      <c r="X33" s="10">
        <f t="shared" si="19"/>
        <v>0.6021699819168174</v>
      </c>
      <c r="Y33" s="10">
        <f t="shared" si="19"/>
        <v>0.6114864864864865</v>
      </c>
      <c r="Z33" s="10">
        <f t="shared" si="16"/>
        <v>0.6229508196721312</v>
      </c>
      <c r="AA33" s="10">
        <f t="shared" si="16"/>
        <v>0.5811209439528023</v>
      </c>
      <c r="AB33" s="10">
        <f t="shared" si="16"/>
        <v>0.5878787878787879</v>
      </c>
      <c r="AC33" s="10">
        <f t="shared" si="17"/>
        <v>0.6165413533834586</v>
      </c>
      <c r="AD33" s="10">
        <f t="shared" si="17"/>
        <v>0.6263297872340425</v>
      </c>
      <c r="AE33" s="10">
        <f t="shared" si="17"/>
        <v>0.48091603053435117</v>
      </c>
      <c r="AF33" s="10">
        <f t="shared" si="18"/>
        <v>0.5462962962962963</v>
      </c>
      <c r="AG33" s="10">
        <f t="shared" si="18"/>
        <v>0.6343792633015006</v>
      </c>
      <c r="AH33" s="10">
        <f t="shared" si="18"/>
        <v>0.5971631205673759</v>
      </c>
      <c r="AI33" s="10"/>
      <c r="AJ33" s="10">
        <f>AJ31/AJ30</f>
        <v>0.6163366336633663</v>
      </c>
      <c r="AK33" s="10"/>
      <c r="AL33" s="10">
        <f>AL31/AL30</f>
        <v>0.6106194690265486</v>
      </c>
      <c r="AM33" s="10"/>
      <c r="AN33" s="10">
        <f>AN31/AN30</f>
        <v>0.5983213429256595</v>
      </c>
      <c r="AO33" s="10"/>
      <c r="AP33" s="10">
        <f>AP31/AP30</f>
        <v>0.5655021834061136</v>
      </c>
      <c r="AQ33" s="10"/>
      <c r="AR33" s="10">
        <f>AR31/AR30</f>
        <v>0.6262376237623762</v>
      </c>
      <c r="AS33" s="21"/>
    </row>
    <row r="34" spans="1:45" ht="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1"/>
    </row>
    <row r="35" spans="1:45" ht="12">
      <c r="A35" s="3"/>
      <c r="B35" s="13" t="s">
        <v>19</v>
      </c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1"/>
    </row>
    <row r="36" spans="1:45" ht="12">
      <c r="A36" s="3"/>
      <c r="B36" s="1"/>
      <c r="C36" s="13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1"/>
    </row>
    <row r="37" spans="1:45" ht="12">
      <c r="A37" s="3"/>
      <c r="B37" s="1"/>
      <c r="C37" s="1"/>
      <c r="D37" s="1" t="s">
        <v>13</v>
      </c>
      <c r="E37" s="8">
        <v>1877</v>
      </c>
      <c r="F37" s="8">
        <v>2001</v>
      </c>
      <c r="G37" s="8">
        <v>1946</v>
      </c>
      <c r="H37" s="8">
        <v>1973</v>
      </c>
      <c r="I37" s="8">
        <v>1727</v>
      </c>
      <c r="J37" s="8">
        <v>1816</v>
      </c>
      <c r="K37" s="8">
        <v>2015</v>
      </c>
      <c r="L37" s="8">
        <v>1903</v>
      </c>
      <c r="M37" s="8">
        <v>1855</v>
      </c>
      <c r="N37" s="8"/>
      <c r="O37" s="8">
        <f aca="true" t="shared" si="20" ref="O37:Y37">O10+O23</f>
        <v>2433</v>
      </c>
      <c r="P37" s="8">
        <f t="shared" si="20"/>
        <v>2082</v>
      </c>
      <c r="Q37" s="8">
        <f t="shared" si="20"/>
        <v>1720</v>
      </c>
      <c r="R37" s="8">
        <f t="shared" si="20"/>
        <v>1506</v>
      </c>
      <c r="S37" s="8">
        <f t="shared" si="20"/>
        <v>1612</v>
      </c>
      <c r="T37" s="8">
        <f t="shared" si="20"/>
        <v>1767</v>
      </c>
      <c r="U37" s="8">
        <f t="shared" si="20"/>
        <v>2155</v>
      </c>
      <c r="V37" s="8">
        <f t="shared" si="20"/>
        <v>2334</v>
      </c>
      <c r="W37" s="8">
        <f t="shared" si="20"/>
        <v>2766</v>
      </c>
      <c r="X37" s="8">
        <f t="shared" si="20"/>
        <v>2695</v>
      </c>
      <c r="Y37" s="8">
        <f t="shared" si="20"/>
        <v>2592</v>
      </c>
      <c r="Z37" s="8">
        <f aca="true" t="shared" si="21" ref="Z37:AA39">Z10+Z23</f>
        <v>2779</v>
      </c>
      <c r="AA37" s="8">
        <f t="shared" si="21"/>
        <v>2523</v>
      </c>
      <c r="AB37" s="8">
        <f aca="true" t="shared" si="22" ref="AB37:AC39">AB10+AB23</f>
        <v>2476</v>
      </c>
      <c r="AC37" s="8">
        <f t="shared" si="22"/>
        <v>2761</v>
      </c>
      <c r="AD37" s="8">
        <f aca="true" t="shared" si="23" ref="AD37:AE39">AD10+AD23</f>
        <v>2519</v>
      </c>
      <c r="AE37" s="8">
        <f t="shared" si="23"/>
        <v>3338</v>
      </c>
      <c r="AF37" s="8">
        <f aca="true" t="shared" si="24" ref="AF37:AG39">AF10+AF23</f>
        <v>3282</v>
      </c>
      <c r="AG37" s="8">
        <f t="shared" si="24"/>
        <v>3300</v>
      </c>
      <c r="AH37" s="8">
        <f>AH10+AH23</f>
        <v>3267</v>
      </c>
      <c r="AI37" s="8"/>
      <c r="AJ37" s="8">
        <f>AJ10+AJ23</f>
        <v>3524</v>
      </c>
      <c r="AK37" s="8"/>
      <c r="AL37" s="8">
        <f>AL10+AL23</f>
        <v>4131</v>
      </c>
      <c r="AM37" s="8"/>
      <c r="AN37" s="8">
        <f>AN10+AN23</f>
        <v>4240</v>
      </c>
      <c r="AO37" s="8"/>
      <c r="AP37" s="8">
        <f>AP10+AP23</f>
        <v>4450</v>
      </c>
      <c r="AQ37" s="8"/>
      <c r="AR37" s="8">
        <f>AR10+AR23</f>
        <v>4469</v>
      </c>
      <c r="AS37" s="21"/>
    </row>
    <row r="38" spans="1:45" ht="12">
      <c r="A38" s="3"/>
      <c r="B38" s="1"/>
      <c r="C38" s="1"/>
      <c r="D38" s="1" t="s">
        <v>14</v>
      </c>
      <c r="E38" s="8">
        <v>1334</v>
      </c>
      <c r="F38" s="8">
        <v>1313</v>
      </c>
      <c r="G38" s="8">
        <v>1422</v>
      </c>
      <c r="H38" s="8">
        <v>1418</v>
      </c>
      <c r="I38" s="8">
        <v>1237</v>
      </c>
      <c r="J38" s="8">
        <v>1301</v>
      </c>
      <c r="K38" s="8">
        <v>1422</v>
      </c>
      <c r="L38" s="8">
        <v>1185</v>
      </c>
      <c r="M38" s="8">
        <v>1050</v>
      </c>
      <c r="N38" s="8"/>
      <c r="O38" s="8">
        <f aca="true" t="shared" si="25" ref="O38:Y38">O11+O24</f>
        <v>1552</v>
      </c>
      <c r="P38" s="8">
        <f t="shared" si="25"/>
        <v>1223</v>
      </c>
      <c r="Q38" s="8">
        <f t="shared" si="25"/>
        <v>973</v>
      </c>
      <c r="R38" s="8">
        <f t="shared" si="25"/>
        <v>930</v>
      </c>
      <c r="S38" s="8">
        <f t="shared" si="25"/>
        <v>1051</v>
      </c>
      <c r="T38" s="8">
        <f t="shared" si="25"/>
        <v>1073</v>
      </c>
      <c r="U38" s="8">
        <f t="shared" si="25"/>
        <v>1306</v>
      </c>
      <c r="V38" s="8">
        <f t="shared" si="25"/>
        <v>1436</v>
      </c>
      <c r="W38" s="8">
        <f t="shared" si="25"/>
        <v>1684</v>
      </c>
      <c r="X38" s="8">
        <f t="shared" si="25"/>
        <v>1699</v>
      </c>
      <c r="Y38" s="8">
        <f t="shared" si="25"/>
        <v>1771</v>
      </c>
      <c r="Z38" s="8">
        <f t="shared" si="21"/>
        <v>1964</v>
      </c>
      <c r="AA38" s="8">
        <f t="shared" si="21"/>
        <v>1853</v>
      </c>
      <c r="AB38" s="8">
        <f t="shared" si="22"/>
        <v>1939</v>
      </c>
      <c r="AC38" s="8">
        <f t="shared" si="22"/>
        <v>2105</v>
      </c>
      <c r="AD38" s="8">
        <f t="shared" si="23"/>
        <v>2206</v>
      </c>
      <c r="AE38" s="8">
        <f t="shared" si="23"/>
        <v>2705</v>
      </c>
      <c r="AF38" s="8">
        <f t="shared" si="24"/>
        <v>2695</v>
      </c>
      <c r="AG38" s="8">
        <f t="shared" si="24"/>
        <v>2181</v>
      </c>
      <c r="AH38" s="8">
        <f>AH11+AH24</f>
        <v>2379</v>
      </c>
      <c r="AI38" s="8"/>
      <c r="AJ38" s="8">
        <f>AJ11+AJ24</f>
        <v>2541</v>
      </c>
      <c r="AK38" s="8"/>
      <c r="AL38" s="8">
        <f>AL11+AL24</f>
        <v>2916</v>
      </c>
      <c r="AM38" s="8"/>
      <c r="AN38" s="8">
        <f>AN11+AN24</f>
        <v>3011</v>
      </c>
      <c r="AO38" s="8"/>
      <c r="AP38" s="8">
        <f>AP11+AP24</f>
        <v>3019</v>
      </c>
      <c r="AQ38" s="8"/>
      <c r="AR38" s="8">
        <f>AR11+AR24</f>
        <v>2926</v>
      </c>
      <c r="AS38" s="21"/>
    </row>
    <row r="39" spans="1:45" ht="12">
      <c r="A39" s="3"/>
      <c r="B39" s="1"/>
      <c r="C39" s="1"/>
      <c r="D39" s="7" t="s">
        <v>15</v>
      </c>
      <c r="E39" s="9">
        <v>899</v>
      </c>
      <c r="F39" s="9">
        <v>854</v>
      </c>
      <c r="G39" s="9">
        <v>863</v>
      </c>
      <c r="H39" s="9">
        <v>844</v>
      </c>
      <c r="I39" s="9">
        <v>732</v>
      </c>
      <c r="J39" s="9">
        <v>711</v>
      </c>
      <c r="K39" s="9">
        <v>756</v>
      </c>
      <c r="L39" s="9">
        <v>697</v>
      </c>
      <c r="M39" s="9">
        <v>704</v>
      </c>
      <c r="N39" s="9"/>
      <c r="O39" s="9">
        <f aca="true" t="shared" si="26" ref="O39:Y39">O12+O25</f>
        <v>709</v>
      </c>
      <c r="P39" s="9">
        <f t="shared" si="26"/>
        <v>649</v>
      </c>
      <c r="Q39" s="9">
        <f t="shared" si="26"/>
        <v>556</v>
      </c>
      <c r="R39" s="9">
        <f t="shared" si="26"/>
        <v>503</v>
      </c>
      <c r="S39" s="9">
        <f t="shared" si="26"/>
        <v>545</v>
      </c>
      <c r="T39" s="9">
        <f t="shared" si="26"/>
        <v>529</v>
      </c>
      <c r="U39" s="9">
        <f t="shared" si="26"/>
        <v>609</v>
      </c>
      <c r="V39" s="9">
        <f t="shared" si="26"/>
        <v>612</v>
      </c>
      <c r="W39" s="9">
        <f t="shared" si="26"/>
        <v>626</v>
      </c>
      <c r="X39" s="9">
        <f t="shared" si="26"/>
        <v>676</v>
      </c>
      <c r="Y39" s="9">
        <f t="shared" si="26"/>
        <v>714</v>
      </c>
      <c r="Z39" s="9">
        <f t="shared" si="21"/>
        <v>716</v>
      </c>
      <c r="AA39" s="9">
        <f t="shared" si="21"/>
        <v>784</v>
      </c>
      <c r="AB39" s="9">
        <f t="shared" si="22"/>
        <v>792</v>
      </c>
      <c r="AC39" s="9">
        <f t="shared" si="22"/>
        <v>798</v>
      </c>
      <c r="AD39" s="9">
        <f t="shared" si="23"/>
        <v>1069</v>
      </c>
      <c r="AE39" s="9">
        <f t="shared" si="23"/>
        <v>1044</v>
      </c>
      <c r="AF39" s="9">
        <f t="shared" si="24"/>
        <v>966</v>
      </c>
      <c r="AG39" s="9">
        <f t="shared" si="24"/>
        <v>959</v>
      </c>
      <c r="AH39" s="9">
        <f>AH12+AH25</f>
        <v>1007</v>
      </c>
      <c r="AI39" s="9"/>
      <c r="AJ39" s="9">
        <f>AJ12+AJ25</f>
        <v>1011</v>
      </c>
      <c r="AK39" s="9"/>
      <c r="AL39" s="9">
        <f>AL12+AL25</f>
        <v>1145</v>
      </c>
      <c r="AM39" s="9"/>
      <c r="AN39" s="9">
        <f>AN12+AN25</f>
        <v>1161</v>
      </c>
      <c r="AO39" s="9"/>
      <c r="AP39" s="9">
        <f>AP12+AP25</f>
        <v>1131</v>
      </c>
      <c r="AQ39" s="9"/>
      <c r="AR39" s="9">
        <f>AR12+AR25</f>
        <v>1079</v>
      </c>
      <c r="AS39" s="21"/>
    </row>
    <row r="40" spans="1:45" ht="12">
      <c r="A40" s="3"/>
      <c r="B40" s="1"/>
      <c r="C40" s="1"/>
      <c r="D40" s="25" t="s">
        <v>27</v>
      </c>
      <c r="E40" s="10">
        <f aca="true" t="shared" si="27" ref="E40:M40">E38/E37</f>
        <v>0.7107085775173149</v>
      </c>
      <c r="F40" s="10">
        <f t="shared" si="27"/>
        <v>0.6561719140429785</v>
      </c>
      <c r="G40" s="10">
        <f t="shared" si="27"/>
        <v>0.7307297019527236</v>
      </c>
      <c r="H40" s="10">
        <f t="shared" si="27"/>
        <v>0.7187024835276229</v>
      </c>
      <c r="I40" s="10">
        <f t="shared" si="27"/>
        <v>0.7162709901563404</v>
      </c>
      <c r="J40" s="10">
        <f t="shared" si="27"/>
        <v>0.7164096916299559</v>
      </c>
      <c r="K40" s="10">
        <f t="shared" si="27"/>
        <v>0.7057071960297767</v>
      </c>
      <c r="L40" s="10">
        <f t="shared" si="27"/>
        <v>0.6227009984235418</v>
      </c>
      <c r="M40" s="10">
        <f t="shared" si="27"/>
        <v>0.5660377358490566</v>
      </c>
      <c r="N40" s="10"/>
      <c r="O40" s="10">
        <f aca="true" t="shared" si="28" ref="O40:Y40">O38/O37</f>
        <v>0.637895602137279</v>
      </c>
      <c r="P40" s="10">
        <f t="shared" si="28"/>
        <v>0.5874159462055716</v>
      </c>
      <c r="Q40" s="10">
        <f t="shared" si="28"/>
        <v>0.5656976744186046</v>
      </c>
      <c r="R40" s="10">
        <f t="shared" si="28"/>
        <v>0.6175298804780877</v>
      </c>
      <c r="S40" s="10">
        <f t="shared" si="28"/>
        <v>0.651985111662531</v>
      </c>
      <c r="T40" s="10">
        <f t="shared" si="28"/>
        <v>0.6072439162422184</v>
      </c>
      <c r="U40" s="10">
        <f t="shared" si="28"/>
        <v>0.6060324825986079</v>
      </c>
      <c r="V40" s="10">
        <f t="shared" si="28"/>
        <v>0.6152527849185947</v>
      </c>
      <c r="W40" s="10">
        <f t="shared" si="28"/>
        <v>0.6088214027476501</v>
      </c>
      <c r="X40" s="10">
        <f t="shared" si="28"/>
        <v>0.6304267161410019</v>
      </c>
      <c r="Y40" s="10">
        <f t="shared" si="28"/>
        <v>0.6832561728395061</v>
      </c>
      <c r="Z40" s="10">
        <f aca="true" t="shared" si="29" ref="Z40:AB41">Z38/Z37</f>
        <v>0.706729039222742</v>
      </c>
      <c r="AA40" s="10">
        <f t="shared" si="29"/>
        <v>0.7344431232659532</v>
      </c>
      <c r="AB40" s="10">
        <f t="shared" si="29"/>
        <v>0.7831179321486268</v>
      </c>
      <c r="AC40" s="10">
        <f aca="true" t="shared" si="30" ref="AC40:AE41">AC38/AC37</f>
        <v>0.7624049257515393</v>
      </c>
      <c r="AD40" s="10">
        <f t="shared" si="30"/>
        <v>0.8757443429932513</v>
      </c>
      <c r="AE40" s="10">
        <f t="shared" si="30"/>
        <v>0.8103654883163571</v>
      </c>
      <c r="AF40" s="10">
        <f aca="true" t="shared" si="31" ref="AF40:AH41">AF38/AF37</f>
        <v>0.8211456429006703</v>
      </c>
      <c r="AG40" s="10">
        <f t="shared" si="31"/>
        <v>0.6609090909090909</v>
      </c>
      <c r="AH40" s="10">
        <f t="shared" si="31"/>
        <v>0.7281910009182736</v>
      </c>
      <c r="AI40" s="10"/>
      <c r="AJ40" s="10">
        <f>AJ38/AJ37</f>
        <v>0.72105561861521</v>
      </c>
      <c r="AK40" s="10"/>
      <c r="AL40" s="10">
        <f>AL38/AL37</f>
        <v>0.7058823529411765</v>
      </c>
      <c r="AM40" s="10"/>
      <c r="AN40" s="10">
        <f>AN38/AN37</f>
        <v>0.7101415094339623</v>
      </c>
      <c r="AO40" s="10"/>
      <c r="AP40" s="10">
        <f>AP38/AP37</f>
        <v>0.6784269662921348</v>
      </c>
      <c r="AQ40" s="10"/>
      <c r="AR40" s="10">
        <f>AR38/AR37</f>
        <v>0.6547326023718952</v>
      </c>
      <c r="AS40" s="21"/>
    </row>
    <row r="41" spans="1:45" ht="12">
      <c r="A41" s="3"/>
      <c r="B41" s="1"/>
      <c r="C41" s="1"/>
      <c r="D41" s="25" t="s">
        <v>16</v>
      </c>
      <c r="E41" s="10">
        <f aca="true" t="shared" si="32" ref="E41:M41">E39/E38</f>
        <v>0.6739130434782609</v>
      </c>
      <c r="F41" s="10">
        <f t="shared" si="32"/>
        <v>0.6504188880426505</v>
      </c>
      <c r="G41" s="10">
        <f t="shared" si="32"/>
        <v>0.6068917018284107</v>
      </c>
      <c r="H41" s="10">
        <f t="shared" si="32"/>
        <v>0.5952045133991537</v>
      </c>
      <c r="I41" s="10">
        <f t="shared" si="32"/>
        <v>0.5917542441390461</v>
      </c>
      <c r="J41" s="10">
        <f t="shared" si="32"/>
        <v>0.5465026902382782</v>
      </c>
      <c r="K41" s="10">
        <f t="shared" si="32"/>
        <v>0.5316455696202531</v>
      </c>
      <c r="L41" s="10">
        <f t="shared" si="32"/>
        <v>0.5881856540084388</v>
      </c>
      <c r="M41" s="10">
        <f t="shared" si="32"/>
        <v>0.6704761904761904</v>
      </c>
      <c r="N41" s="10"/>
      <c r="O41" s="10">
        <f aca="true" t="shared" si="33" ref="O41:Y41">O39/O38</f>
        <v>0.4568298969072165</v>
      </c>
      <c r="P41" s="10">
        <f t="shared" si="33"/>
        <v>0.5306623058053965</v>
      </c>
      <c r="Q41" s="10">
        <f t="shared" si="33"/>
        <v>0.5714285714285714</v>
      </c>
      <c r="R41" s="10">
        <f t="shared" si="33"/>
        <v>0.5408602150537635</v>
      </c>
      <c r="S41" s="10">
        <f t="shared" si="33"/>
        <v>0.5185537583254044</v>
      </c>
      <c r="T41" s="10">
        <f t="shared" si="33"/>
        <v>0.4930102516309413</v>
      </c>
      <c r="U41" s="10">
        <f t="shared" si="33"/>
        <v>0.4663093415007657</v>
      </c>
      <c r="V41" s="10">
        <f t="shared" si="33"/>
        <v>0.42618384401114207</v>
      </c>
      <c r="W41" s="10">
        <f t="shared" si="33"/>
        <v>0.37173396674584325</v>
      </c>
      <c r="X41" s="10">
        <f t="shared" si="33"/>
        <v>0.39788110653325487</v>
      </c>
      <c r="Y41" s="10">
        <f t="shared" si="33"/>
        <v>0.4031620553359684</v>
      </c>
      <c r="Z41" s="10">
        <f t="shared" si="29"/>
        <v>0.3645621181262729</v>
      </c>
      <c r="AA41" s="10">
        <f t="shared" si="29"/>
        <v>0.423097679438748</v>
      </c>
      <c r="AB41" s="10">
        <f t="shared" si="29"/>
        <v>0.40845796802475504</v>
      </c>
      <c r="AC41" s="10">
        <f t="shared" si="30"/>
        <v>0.3790973871733967</v>
      </c>
      <c r="AD41" s="10">
        <f t="shared" si="30"/>
        <v>0.4845874886672711</v>
      </c>
      <c r="AE41" s="10">
        <f t="shared" si="30"/>
        <v>0.3859519408502773</v>
      </c>
      <c r="AF41" s="10">
        <f t="shared" si="31"/>
        <v>0.35844155844155845</v>
      </c>
      <c r="AG41" s="10">
        <f t="shared" si="31"/>
        <v>0.4397065566254012</v>
      </c>
      <c r="AH41" s="10">
        <f t="shared" si="31"/>
        <v>0.42328709541824294</v>
      </c>
      <c r="AI41" s="10"/>
      <c r="AJ41" s="10">
        <f>AJ39/AJ38</f>
        <v>0.39787485242030696</v>
      </c>
      <c r="AK41" s="10"/>
      <c r="AL41" s="10">
        <f>AL39/AL38</f>
        <v>0.39266117969821673</v>
      </c>
      <c r="AM41" s="10"/>
      <c r="AN41" s="10">
        <f>AN39/AN38</f>
        <v>0.3855861839920292</v>
      </c>
      <c r="AO41" s="10"/>
      <c r="AP41" s="10">
        <f>AP39/AP38</f>
        <v>0.3746273600529977</v>
      </c>
      <c r="AQ41" s="10"/>
      <c r="AR41" s="10">
        <f>AR39/AR38</f>
        <v>0.3687628161312372</v>
      </c>
      <c r="AS41" s="21"/>
    </row>
    <row r="42" spans="1:45" ht="12">
      <c r="A42" s="3"/>
      <c r="B42" s="1"/>
      <c r="C42" s="13" t="s">
        <v>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1"/>
    </row>
    <row r="43" spans="1:45" ht="12">
      <c r="A43" s="3"/>
      <c r="B43" s="1"/>
      <c r="C43" s="1"/>
      <c r="D43" s="1" t="s">
        <v>13</v>
      </c>
      <c r="E43" s="8"/>
      <c r="F43" s="8"/>
      <c r="G43" s="8"/>
      <c r="H43" s="8"/>
      <c r="I43" s="8"/>
      <c r="J43" s="8">
        <v>2162</v>
      </c>
      <c r="K43" s="8">
        <v>2338</v>
      </c>
      <c r="L43" s="8">
        <v>2553</v>
      </c>
      <c r="M43" s="8">
        <v>2585</v>
      </c>
      <c r="N43" s="8"/>
      <c r="O43" s="8">
        <f aca="true" t="shared" si="34" ref="O43:Y43">O16+O29</f>
        <v>2629</v>
      </c>
      <c r="P43" s="8">
        <f t="shared" si="34"/>
        <v>2650</v>
      </c>
      <c r="Q43" s="8">
        <f t="shared" si="34"/>
        <v>2329</v>
      </c>
      <c r="R43" s="8">
        <f t="shared" si="34"/>
        <v>2115</v>
      </c>
      <c r="S43" s="8">
        <f t="shared" si="34"/>
        <v>1943</v>
      </c>
      <c r="T43" s="8">
        <f t="shared" si="34"/>
        <v>2096</v>
      </c>
      <c r="U43" s="8">
        <f t="shared" si="34"/>
        <v>2010</v>
      </c>
      <c r="V43" s="8">
        <f t="shared" si="34"/>
        <v>1946</v>
      </c>
      <c r="W43" s="8">
        <f t="shared" si="34"/>
        <v>2314</v>
      </c>
      <c r="X43" s="8">
        <f t="shared" si="34"/>
        <v>2111</v>
      </c>
      <c r="Y43" s="8">
        <f t="shared" si="34"/>
        <v>2160</v>
      </c>
      <c r="Z43" s="8">
        <f aca="true" t="shared" si="35" ref="Z43:AA45">Z16+Z29</f>
        <v>2191</v>
      </c>
      <c r="AA43" s="8">
        <f t="shared" si="35"/>
        <v>2390</v>
      </c>
      <c r="AB43" s="8">
        <f aca="true" t="shared" si="36" ref="AB43:AC45">AB16+AB29</f>
        <v>2653</v>
      </c>
      <c r="AC43" s="8">
        <f t="shared" si="36"/>
        <v>2731</v>
      </c>
      <c r="AD43" s="8">
        <f aca="true" t="shared" si="37" ref="AD43:AE45">AD16+AD29</f>
        <v>2270</v>
      </c>
      <c r="AE43" s="8">
        <f t="shared" si="37"/>
        <v>2666</v>
      </c>
      <c r="AF43" s="8">
        <f aca="true" t="shared" si="38" ref="AF43:AG45">AF16+AF29</f>
        <v>2714</v>
      </c>
      <c r="AG43" s="8">
        <f t="shared" si="38"/>
        <v>2946</v>
      </c>
      <c r="AH43" s="8">
        <f>AH16+AH29</f>
        <v>2819</v>
      </c>
      <c r="AI43" s="8"/>
      <c r="AJ43" s="8">
        <f>AJ16+AJ29</f>
        <v>3106</v>
      </c>
      <c r="AK43" s="8"/>
      <c r="AL43" s="8">
        <f>AL16+AL29</f>
        <v>3384</v>
      </c>
      <c r="AM43" s="8"/>
      <c r="AN43" s="8">
        <f>AN16+AN29</f>
        <v>2895</v>
      </c>
      <c r="AO43" s="8"/>
      <c r="AP43" s="8">
        <f>AP16+AP29</f>
        <v>3316</v>
      </c>
      <c r="AQ43" s="8"/>
      <c r="AR43" s="8">
        <f>AR16+AR29</f>
        <v>3069</v>
      </c>
      <c r="AS43" s="21"/>
    </row>
    <row r="44" spans="1:45" ht="12">
      <c r="A44" s="3"/>
      <c r="B44" s="1"/>
      <c r="C44" s="1"/>
      <c r="D44" s="1" t="s">
        <v>14</v>
      </c>
      <c r="E44" s="8"/>
      <c r="F44" s="8"/>
      <c r="G44" s="8"/>
      <c r="H44" s="8"/>
      <c r="I44" s="8"/>
      <c r="J44" s="8">
        <v>1653</v>
      </c>
      <c r="K44" s="8">
        <v>1727</v>
      </c>
      <c r="L44" s="8">
        <v>1885</v>
      </c>
      <c r="M44" s="8">
        <v>1952</v>
      </c>
      <c r="N44" s="8"/>
      <c r="O44" s="8">
        <f aca="true" t="shared" si="39" ref="O44:Y44">O17+O30</f>
        <v>1879</v>
      </c>
      <c r="P44" s="8">
        <f t="shared" si="39"/>
        <v>1876</v>
      </c>
      <c r="Q44" s="8">
        <f t="shared" si="39"/>
        <v>1669</v>
      </c>
      <c r="R44" s="8">
        <f t="shared" si="39"/>
        <v>1691</v>
      </c>
      <c r="S44" s="8">
        <f t="shared" si="39"/>
        <v>1522</v>
      </c>
      <c r="T44" s="8">
        <f t="shared" si="39"/>
        <v>1642</v>
      </c>
      <c r="U44" s="8">
        <f t="shared" si="39"/>
        <v>1624</v>
      </c>
      <c r="V44" s="8">
        <f t="shared" si="39"/>
        <v>1591</v>
      </c>
      <c r="W44" s="8">
        <f t="shared" si="39"/>
        <v>1720</v>
      </c>
      <c r="X44" s="8">
        <f t="shared" si="39"/>
        <v>1605</v>
      </c>
      <c r="Y44" s="8">
        <f t="shared" si="39"/>
        <v>1713</v>
      </c>
      <c r="Z44" s="8">
        <f t="shared" si="35"/>
        <v>1735</v>
      </c>
      <c r="AA44" s="8">
        <f t="shared" si="35"/>
        <v>1879</v>
      </c>
      <c r="AB44" s="8">
        <f t="shared" si="36"/>
        <v>2136</v>
      </c>
      <c r="AC44" s="8">
        <f t="shared" si="36"/>
        <v>2148</v>
      </c>
      <c r="AD44" s="8">
        <f t="shared" si="37"/>
        <v>1931</v>
      </c>
      <c r="AE44" s="8">
        <f t="shared" si="37"/>
        <v>2297</v>
      </c>
      <c r="AF44" s="8">
        <f t="shared" si="38"/>
        <v>2171</v>
      </c>
      <c r="AG44" s="8">
        <f t="shared" si="38"/>
        <v>1801</v>
      </c>
      <c r="AH44" s="8">
        <f>AH17+AH30</f>
        <v>1851</v>
      </c>
      <c r="AI44" s="8"/>
      <c r="AJ44" s="8">
        <f>AJ17+AJ30</f>
        <v>2172</v>
      </c>
      <c r="AK44" s="8"/>
      <c r="AL44" s="8">
        <f>AL17+AL30</f>
        <v>2429</v>
      </c>
      <c r="AM44" s="8"/>
      <c r="AN44" s="8">
        <f>AN17+AN30</f>
        <v>2306</v>
      </c>
      <c r="AO44" s="8"/>
      <c r="AP44" s="8">
        <f>AP17+AP30</f>
        <v>2391</v>
      </c>
      <c r="AQ44" s="8"/>
      <c r="AR44" s="8">
        <f>AR17+AR30</f>
        <v>2034</v>
      </c>
      <c r="AS44" s="21"/>
    </row>
    <row r="45" spans="1:45" ht="12">
      <c r="A45" s="3"/>
      <c r="B45" s="1"/>
      <c r="C45" s="1"/>
      <c r="D45" s="7" t="s">
        <v>15</v>
      </c>
      <c r="E45" s="9"/>
      <c r="F45" s="9"/>
      <c r="G45" s="9"/>
      <c r="H45" s="9"/>
      <c r="I45" s="9"/>
      <c r="J45" s="9">
        <v>1082</v>
      </c>
      <c r="K45" s="9">
        <v>984</v>
      </c>
      <c r="L45" s="9">
        <v>1297</v>
      </c>
      <c r="M45" s="9">
        <v>1209</v>
      </c>
      <c r="N45" s="9"/>
      <c r="O45" s="9">
        <f aca="true" t="shared" si="40" ref="O45:Y45">O18+O31</f>
        <v>1026</v>
      </c>
      <c r="P45" s="9">
        <f t="shared" si="40"/>
        <v>1000</v>
      </c>
      <c r="Q45" s="9">
        <f t="shared" si="40"/>
        <v>967</v>
      </c>
      <c r="R45" s="9">
        <f t="shared" si="40"/>
        <v>1000</v>
      </c>
      <c r="S45" s="9">
        <f t="shared" si="40"/>
        <v>988</v>
      </c>
      <c r="T45" s="9">
        <f t="shared" si="40"/>
        <v>972</v>
      </c>
      <c r="U45" s="9">
        <f t="shared" si="40"/>
        <v>1042</v>
      </c>
      <c r="V45" s="9">
        <f t="shared" si="40"/>
        <v>897</v>
      </c>
      <c r="W45" s="9">
        <f t="shared" si="40"/>
        <v>1146</v>
      </c>
      <c r="X45" s="9">
        <f t="shared" si="40"/>
        <v>1091</v>
      </c>
      <c r="Y45" s="9">
        <f t="shared" si="40"/>
        <v>1146</v>
      </c>
      <c r="Z45" s="9">
        <f t="shared" si="35"/>
        <v>1178</v>
      </c>
      <c r="AA45" s="9">
        <f t="shared" si="35"/>
        <v>1260</v>
      </c>
      <c r="AB45" s="9">
        <f t="shared" si="36"/>
        <v>1386</v>
      </c>
      <c r="AC45" s="9">
        <f t="shared" si="36"/>
        <v>1439</v>
      </c>
      <c r="AD45" s="9">
        <f t="shared" si="37"/>
        <v>1267</v>
      </c>
      <c r="AE45" s="9">
        <f t="shared" si="37"/>
        <v>1312</v>
      </c>
      <c r="AF45" s="9">
        <f t="shared" si="38"/>
        <v>1242</v>
      </c>
      <c r="AG45" s="9">
        <f t="shared" si="38"/>
        <v>1214</v>
      </c>
      <c r="AH45" s="9">
        <f>AH18+AH31</f>
        <v>1239</v>
      </c>
      <c r="AI45" s="9"/>
      <c r="AJ45" s="9">
        <f>AJ18+AJ31</f>
        <v>1486</v>
      </c>
      <c r="AK45" s="9"/>
      <c r="AL45" s="9">
        <f>AL18+AL31</f>
        <v>1590</v>
      </c>
      <c r="AM45" s="9"/>
      <c r="AN45" s="9">
        <f>AN18+AN31</f>
        <v>1483</v>
      </c>
      <c r="AO45" s="9"/>
      <c r="AP45" s="9">
        <f>AP18+AP31</f>
        <v>1496</v>
      </c>
      <c r="AQ45" s="9"/>
      <c r="AR45" s="9">
        <f>AR18+AR31</f>
        <v>1383</v>
      </c>
      <c r="AS45" s="21"/>
    </row>
    <row r="46" spans="1:45" ht="12">
      <c r="A46" s="3"/>
      <c r="B46" s="1"/>
      <c r="C46" s="1"/>
      <c r="D46" s="25" t="s">
        <v>27</v>
      </c>
      <c r="E46" s="10"/>
      <c r="F46" s="10"/>
      <c r="G46" s="10"/>
      <c r="H46" s="10"/>
      <c r="I46" s="10"/>
      <c r="J46" s="10">
        <f aca="true" t="shared" si="41" ref="J46:M47">J44/J43</f>
        <v>0.7645698427382054</v>
      </c>
      <c r="K46" s="10">
        <f t="shared" si="41"/>
        <v>0.7386655260906758</v>
      </c>
      <c r="L46" s="10">
        <f t="shared" si="41"/>
        <v>0.7383470426948687</v>
      </c>
      <c r="M46" s="10">
        <f t="shared" si="41"/>
        <v>0.7551257253384913</v>
      </c>
      <c r="N46" s="10"/>
      <c r="O46" s="10">
        <f aca="true" t="shared" si="42" ref="O46:Y46">O44/O43</f>
        <v>0.7147204260174972</v>
      </c>
      <c r="P46" s="10">
        <f t="shared" si="42"/>
        <v>0.7079245283018868</v>
      </c>
      <c r="Q46" s="10">
        <f t="shared" si="42"/>
        <v>0.716616573636754</v>
      </c>
      <c r="R46" s="10">
        <f t="shared" si="42"/>
        <v>0.7995271867612294</v>
      </c>
      <c r="S46" s="10">
        <f t="shared" si="42"/>
        <v>0.7833247555326814</v>
      </c>
      <c r="T46" s="10">
        <f t="shared" si="42"/>
        <v>0.7833969465648855</v>
      </c>
      <c r="U46" s="10">
        <f t="shared" si="42"/>
        <v>0.8079601990049752</v>
      </c>
      <c r="V46" s="10">
        <f t="shared" si="42"/>
        <v>0.8175745118191161</v>
      </c>
      <c r="W46" s="10">
        <f t="shared" si="42"/>
        <v>0.7433016421780466</v>
      </c>
      <c r="X46" s="10">
        <f t="shared" si="42"/>
        <v>0.7603031738512553</v>
      </c>
      <c r="Y46" s="10">
        <f t="shared" si="42"/>
        <v>0.7930555555555555</v>
      </c>
      <c r="Z46" s="10">
        <f aca="true" t="shared" si="43" ref="Z46:AB47">Z44/Z43</f>
        <v>0.7918758557736193</v>
      </c>
      <c r="AA46" s="10">
        <f t="shared" si="43"/>
        <v>0.7861924686192469</v>
      </c>
      <c r="AB46" s="10">
        <f t="shared" si="43"/>
        <v>0.8051262721447418</v>
      </c>
      <c r="AC46" s="10">
        <f aca="true" t="shared" si="44" ref="AC46:AE47">AC44/AC43</f>
        <v>0.7865250823874039</v>
      </c>
      <c r="AD46" s="10">
        <f t="shared" si="44"/>
        <v>0.8506607929515418</v>
      </c>
      <c r="AE46" s="10">
        <f t="shared" si="44"/>
        <v>0.8615903975993998</v>
      </c>
      <c r="AF46" s="10">
        <f aca="true" t="shared" si="45" ref="AF46:AH47">AF44/AF43</f>
        <v>0.7999263080324245</v>
      </c>
      <c r="AG46" s="10">
        <f t="shared" si="45"/>
        <v>0.6113374066530889</v>
      </c>
      <c r="AH46" s="10">
        <f t="shared" si="45"/>
        <v>0.6566158212131962</v>
      </c>
      <c r="AI46" s="10"/>
      <c r="AJ46" s="10">
        <f>AJ44/AJ43</f>
        <v>0.6992916934964585</v>
      </c>
      <c r="AK46" s="10"/>
      <c r="AL46" s="10">
        <f>AL44/AL43</f>
        <v>0.7177895981087471</v>
      </c>
      <c r="AM46" s="10"/>
      <c r="AN46" s="10">
        <f>AN44/AN43</f>
        <v>0.796545768566494</v>
      </c>
      <c r="AO46" s="10"/>
      <c r="AP46" s="10">
        <f>AP44/AP43</f>
        <v>0.721049457177322</v>
      </c>
      <c r="AQ46" s="10"/>
      <c r="AR46" s="10">
        <f>AR44/AR43</f>
        <v>0.6627565982404692</v>
      </c>
      <c r="AS46" s="21"/>
    </row>
    <row r="47" spans="1:45" ht="12">
      <c r="A47" s="3"/>
      <c r="B47" s="1"/>
      <c r="C47" s="1"/>
      <c r="D47" s="25" t="s">
        <v>16</v>
      </c>
      <c r="E47" s="10"/>
      <c r="F47" s="10"/>
      <c r="G47" s="10"/>
      <c r="H47" s="10"/>
      <c r="I47" s="10"/>
      <c r="J47" s="10">
        <f t="shared" si="41"/>
        <v>0.6545674531155475</v>
      </c>
      <c r="K47" s="10">
        <f t="shared" si="41"/>
        <v>0.5697741748697163</v>
      </c>
      <c r="L47" s="10">
        <f t="shared" si="41"/>
        <v>0.6880636604774536</v>
      </c>
      <c r="M47" s="10">
        <f t="shared" si="41"/>
        <v>0.6193647540983607</v>
      </c>
      <c r="N47" s="10"/>
      <c r="O47" s="10">
        <f aca="true" t="shared" si="46" ref="O47:Y47">O45/O44</f>
        <v>0.5460351250665247</v>
      </c>
      <c r="P47" s="10">
        <f t="shared" si="46"/>
        <v>0.5330490405117271</v>
      </c>
      <c r="Q47" s="10">
        <f t="shared" si="46"/>
        <v>0.579388855602157</v>
      </c>
      <c r="R47" s="10">
        <f t="shared" si="46"/>
        <v>0.5913660555884093</v>
      </c>
      <c r="S47" s="10">
        <f t="shared" si="46"/>
        <v>0.6491458607095927</v>
      </c>
      <c r="T47" s="10">
        <f t="shared" si="46"/>
        <v>0.5919610231425091</v>
      </c>
      <c r="U47" s="10">
        <f t="shared" si="46"/>
        <v>0.6416256157635468</v>
      </c>
      <c r="V47" s="10">
        <f t="shared" si="46"/>
        <v>0.5637963544940289</v>
      </c>
      <c r="W47" s="10">
        <f t="shared" si="46"/>
        <v>0.6662790697674419</v>
      </c>
      <c r="X47" s="10">
        <f t="shared" si="46"/>
        <v>0.6797507788161994</v>
      </c>
      <c r="Y47" s="10">
        <f t="shared" si="46"/>
        <v>0.6690017513134852</v>
      </c>
      <c r="Z47" s="10">
        <f t="shared" si="43"/>
        <v>0.6789625360230548</v>
      </c>
      <c r="AA47" s="10">
        <f t="shared" si="43"/>
        <v>0.6705694518360831</v>
      </c>
      <c r="AB47" s="10">
        <f t="shared" si="43"/>
        <v>0.648876404494382</v>
      </c>
      <c r="AC47" s="10">
        <f t="shared" si="44"/>
        <v>0.6699255121042831</v>
      </c>
      <c r="AD47" s="10">
        <f t="shared" si="44"/>
        <v>0.6561367167270844</v>
      </c>
      <c r="AE47" s="10">
        <f t="shared" si="44"/>
        <v>0.5711797997387897</v>
      </c>
      <c r="AF47" s="10">
        <f t="shared" si="45"/>
        <v>0.5720865960386918</v>
      </c>
      <c r="AG47" s="10">
        <f t="shared" si="45"/>
        <v>0.674069961132704</v>
      </c>
      <c r="AH47" s="10">
        <f t="shared" si="45"/>
        <v>0.6693679092382496</v>
      </c>
      <c r="AI47" s="10"/>
      <c r="AJ47" s="10">
        <f>AJ45/AJ44</f>
        <v>0.6841620626151013</v>
      </c>
      <c r="AK47" s="10"/>
      <c r="AL47" s="10">
        <f>AL45/AL44</f>
        <v>0.6545903664059284</v>
      </c>
      <c r="AM47" s="10"/>
      <c r="AN47" s="10">
        <f>AN45/AN44</f>
        <v>0.6431049436253252</v>
      </c>
      <c r="AO47" s="10"/>
      <c r="AP47" s="10">
        <f>AP45/AP44</f>
        <v>0.6256796319531577</v>
      </c>
      <c r="AQ47" s="10"/>
      <c r="AR47" s="10">
        <f>AR45/AR44</f>
        <v>0.6799410029498525</v>
      </c>
      <c r="AS47" s="21"/>
    </row>
    <row r="48" spans="1:45" ht="1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1"/>
    </row>
    <row r="49" spans="1:45" ht="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1"/>
    </row>
    <row r="50" spans="1:45" ht="12">
      <c r="A50" s="3"/>
      <c r="B50" s="13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1"/>
    </row>
    <row r="51" spans="1:45" ht="12">
      <c r="A51" s="3"/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1"/>
    </row>
    <row r="52" spans="1:45" ht="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1"/>
    </row>
    <row r="53" spans="1:45" ht="12">
      <c r="A53" s="3"/>
      <c r="B53" s="13" t="s">
        <v>21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"/>
      <c r="X53" s="1"/>
      <c r="Z53" s="1"/>
      <c r="AA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 t="s">
        <v>58</v>
      </c>
      <c r="AS53" s="21"/>
    </row>
    <row r="54" spans="1:45" ht="12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2"/>
    </row>
    <row r="55" spans="1:4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</sheetData>
  <sheetProtection/>
  <mergeCells count="1">
    <mergeCell ref="B2:AP2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U58"/>
  <sheetViews>
    <sheetView defaultGridColor="0" zoomScalePageLayoutView="0" colorId="22" workbookViewId="0" topLeftCell="A1">
      <selection activeCell="A1" sqref="A1"/>
    </sheetView>
  </sheetViews>
  <sheetFormatPr defaultColWidth="9.57421875" defaultRowHeight="12"/>
  <cols>
    <col min="1" max="1" width="5.7109375" style="19" customWidth="1"/>
    <col min="2" max="2" width="4.57421875" style="19" customWidth="1"/>
    <col min="3" max="3" width="6.57421875" style="19" customWidth="1"/>
    <col min="4" max="4" width="13.7109375" style="19" customWidth="1"/>
    <col min="5" max="34" width="8.8515625" style="19" hidden="1" customWidth="1"/>
    <col min="35" max="35" width="1.7109375" style="19" customWidth="1"/>
    <col min="36" max="36" width="8.8515625" style="19" customWidth="1"/>
    <col min="37" max="37" width="1.7109375" style="19" customWidth="1"/>
    <col min="38" max="38" width="8.8515625" style="19" customWidth="1"/>
    <col min="39" max="39" width="1.7109375" style="19" customWidth="1"/>
    <col min="40" max="40" width="8.8515625" style="19" customWidth="1"/>
    <col min="41" max="41" width="1.7109375" style="19" customWidth="1"/>
    <col min="42" max="42" width="8.8515625" style="19" customWidth="1"/>
    <col min="43" max="43" width="1.7109375" style="19" customWidth="1"/>
    <col min="44" max="44" width="8.8515625" style="19" customWidth="1"/>
    <col min="45" max="45" width="5.7109375" style="19" customWidth="1"/>
    <col min="46" max="16384" width="9.57421875" style="19" customWidth="1"/>
  </cols>
  <sheetData>
    <row r="1" spans="1:4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2.7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8"/>
      <c r="AR2" s="38"/>
      <c r="AS2" s="20"/>
    </row>
    <row r="3" spans="1:4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17"/>
      <c r="X3" s="9"/>
      <c r="Y3" s="9"/>
      <c r="Z3" s="9"/>
      <c r="AA3" s="9"/>
      <c r="AB3" s="9"/>
      <c r="AC3" s="9"/>
      <c r="AD3" s="5"/>
      <c r="AE3" s="5"/>
      <c r="AF3" s="5"/>
      <c r="AG3" s="5"/>
      <c r="AH3" s="5"/>
      <c r="AI3" s="9"/>
      <c r="AJ3" s="5"/>
      <c r="AK3" s="9"/>
      <c r="AL3" s="5"/>
      <c r="AM3" s="9"/>
      <c r="AN3" s="5"/>
      <c r="AO3" s="9"/>
      <c r="AP3" s="5"/>
      <c r="AQ3" s="9"/>
      <c r="AR3" s="5"/>
      <c r="AS3" s="21"/>
    </row>
    <row r="4" spans="1:45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1"/>
    </row>
    <row r="5" spans="1:45" ht="12.75">
      <c r="A5" s="3"/>
      <c r="B5" s="16" t="s">
        <v>51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B5" s="2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21"/>
    </row>
    <row r="6" spans="1:45" ht="13.5" thickBo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7"/>
      <c r="X6" s="17"/>
      <c r="Y6" s="17"/>
      <c r="Z6" s="17"/>
      <c r="AA6" s="17"/>
      <c r="AB6" s="17"/>
      <c r="AC6" s="17"/>
      <c r="AD6" s="31"/>
      <c r="AE6" s="31"/>
      <c r="AF6" s="31"/>
      <c r="AG6" s="31"/>
      <c r="AH6" s="31"/>
      <c r="AI6" s="17"/>
      <c r="AJ6" s="31"/>
      <c r="AK6" s="17"/>
      <c r="AL6" s="31"/>
      <c r="AM6" s="17"/>
      <c r="AN6" s="31"/>
      <c r="AO6" s="17"/>
      <c r="AP6" s="31"/>
      <c r="AQ6" s="17"/>
      <c r="AR6" s="31"/>
      <c r="AS6" s="21"/>
    </row>
    <row r="7" spans="1:45" ht="12.75" thickTop="1">
      <c r="A7" s="3"/>
      <c r="B7" s="7"/>
      <c r="C7" s="7"/>
      <c r="D7" s="7"/>
      <c r="E7" s="12" t="s">
        <v>45</v>
      </c>
      <c r="F7" s="12" t="s">
        <v>44</v>
      </c>
      <c r="G7" s="12" t="s">
        <v>43</v>
      </c>
      <c r="H7" s="12" t="s">
        <v>42</v>
      </c>
      <c r="I7" s="12" t="s">
        <v>41</v>
      </c>
      <c r="J7" s="12" t="s">
        <v>40</v>
      </c>
      <c r="K7" s="12" t="s">
        <v>39</v>
      </c>
      <c r="L7" s="12" t="s">
        <v>38</v>
      </c>
      <c r="M7" s="12" t="s">
        <v>37</v>
      </c>
      <c r="N7" s="12" t="s">
        <v>35</v>
      </c>
      <c r="O7" s="12" t="s">
        <v>3</v>
      </c>
      <c r="P7" s="12" t="s">
        <v>4</v>
      </c>
      <c r="Q7" s="12" t="s">
        <v>5</v>
      </c>
      <c r="R7" s="12" t="s">
        <v>6</v>
      </c>
      <c r="S7" s="12" t="s">
        <v>7</v>
      </c>
      <c r="T7" s="12" t="s">
        <v>8</v>
      </c>
      <c r="U7" s="12" t="s">
        <v>9</v>
      </c>
      <c r="V7" s="12" t="s">
        <v>10</v>
      </c>
      <c r="W7" s="18" t="s">
        <v>25</v>
      </c>
      <c r="X7" s="18" t="s">
        <v>26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32" t="s">
        <v>46</v>
      </c>
      <c r="AE7" s="32" t="s">
        <v>47</v>
      </c>
      <c r="AF7" s="32" t="s">
        <v>48</v>
      </c>
      <c r="AG7" s="32" t="s">
        <v>49</v>
      </c>
      <c r="AH7" s="32" t="s">
        <v>50</v>
      </c>
      <c r="AI7" s="18"/>
      <c r="AJ7" s="32" t="s">
        <v>52</v>
      </c>
      <c r="AK7" s="18"/>
      <c r="AL7" s="32" t="s">
        <v>54</v>
      </c>
      <c r="AM7" s="18"/>
      <c r="AN7" s="32" t="s">
        <v>55</v>
      </c>
      <c r="AO7" s="18"/>
      <c r="AP7" s="32" t="s">
        <v>56</v>
      </c>
      <c r="AQ7" s="18"/>
      <c r="AR7" s="32" t="s">
        <v>57</v>
      </c>
      <c r="AS7" s="21"/>
    </row>
    <row r="8" spans="1:45" ht="12">
      <c r="A8" s="3"/>
      <c r="B8" s="14" t="s">
        <v>11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1"/>
    </row>
    <row r="9" spans="1:45" ht="12">
      <c r="A9" s="3"/>
      <c r="B9" s="1"/>
      <c r="C9" s="13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1"/>
    </row>
    <row r="10" spans="1:45" ht="12">
      <c r="A10" s="3"/>
      <c r="B10" s="1"/>
      <c r="C10" s="1"/>
      <c r="D10" s="1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1112</v>
      </c>
      <c r="P10" s="8">
        <v>1115</v>
      </c>
      <c r="Q10" s="8">
        <v>1074</v>
      </c>
      <c r="R10" s="8">
        <v>1134</v>
      </c>
      <c r="S10" s="8">
        <v>1064</v>
      </c>
      <c r="T10" s="8">
        <v>1049</v>
      </c>
      <c r="U10" s="8">
        <v>1127</v>
      </c>
      <c r="V10" s="8">
        <v>1060</v>
      </c>
      <c r="W10" s="8">
        <v>1078</v>
      </c>
      <c r="X10" s="8">
        <v>1072</v>
      </c>
      <c r="Y10" s="8">
        <v>1028</v>
      </c>
      <c r="Z10" s="8">
        <v>1089</v>
      </c>
      <c r="AA10" s="8">
        <v>1151</v>
      </c>
      <c r="AB10" s="8">
        <v>1281</v>
      </c>
      <c r="AC10" s="8">
        <v>1284</v>
      </c>
      <c r="AD10" s="8">
        <v>1354</v>
      </c>
      <c r="AE10" s="8">
        <v>1368</v>
      </c>
      <c r="AF10" s="8">
        <v>1518</v>
      </c>
      <c r="AG10" s="8">
        <v>1633</v>
      </c>
      <c r="AH10" s="8">
        <v>1601</v>
      </c>
      <c r="AI10" s="8"/>
      <c r="AJ10" s="8">
        <v>1822</v>
      </c>
      <c r="AK10" s="8"/>
      <c r="AL10" s="8">
        <v>1929</v>
      </c>
      <c r="AM10" s="8"/>
      <c r="AN10" s="8">
        <v>1839</v>
      </c>
      <c r="AO10" s="8"/>
      <c r="AP10" s="8">
        <v>1807</v>
      </c>
      <c r="AQ10" s="8"/>
      <c r="AR10" s="8">
        <v>1900</v>
      </c>
      <c r="AS10" s="21"/>
    </row>
    <row r="11" spans="1:45" ht="12">
      <c r="A11" s="3"/>
      <c r="B11" s="1"/>
      <c r="C11" s="1"/>
      <c r="D11" s="1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1111</v>
      </c>
      <c r="P11" s="8">
        <v>1106</v>
      </c>
      <c r="Q11" s="8">
        <v>1045</v>
      </c>
      <c r="R11" s="8">
        <v>1108</v>
      </c>
      <c r="S11" s="8">
        <v>1029</v>
      </c>
      <c r="T11" s="8">
        <v>1003</v>
      </c>
      <c r="U11" s="8">
        <v>1086</v>
      </c>
      <c r="V11" s="8">
        <v>1019</v>
      </c>
      <c r="W11" s="8">
        <v>1028</v>
      </c>
      <c r="X11" s="8">
        <v>1033</v>
      </c>
      <c r="Y11" s="8">
        <v>915</v>
      </c>
      <c r="Z11" s="8">
        <v>1000</v>
      </c>
      <c r="AA11" s="8">
        <v>1096</v>
      </c>
      <c r="AB11" s="8">
        <v>1179</v>
      </c>
      <c r="AC11" s="8">
        <v>1207</v>
      </c>
      <c r="AD11" s="8">
        <v>1265</v>
      </c>
      <c r="AE11" s="8">
        <v>1265</v>
      </c>
      <c r="AF11" s="8">
        <v>1393</v>
      </c>
      <c r="AG11" s="8">
        <v>1469</v>
      </c>
      <c r="AH11" s="8">
        <v>1435</v>
      </c>
      <c r="AI11" s="8"/>
      <c r="AJ11" s="8">
        <v>1630</v>
      </c>
      <c r="AK11" s="8"/>
      <c r="AL11" s="8">
        <v>1719</v>
      </c>
      <c r="AM11" s="8"/>
      <c r="AN11" s="8">
        <v>1640</v>
      </c>
      <c r="AO11" s="8"/>
      <c r="AP11" s="8">
        <v>1629</v>
      </c>
      <c r="AQ11" s="8"/>
      <c r="AR11" s="8">
        <v>1716</v>
      </c>
      <c r="AS11" s="21"/>
    </row>
    <row r="12" spans="1:45" ht="12">
      <c r="A12" s="3"/>
      <c r="B12" s="1"/>
      <c r="C12" s="1"/>
      <c r="D12" s="7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685</v>
      </c>
      <c r="P12" s="9">
        <v>607</v>
      </c>
      <c r="Q12" s="9">
        <v>576</v>
      </c>
      <c r="R12" s="9">
        <v>633</v>
      </c>
      <c r="S12" s="9">
        <v>584</v>
      </c>
      <c r="T12" s="9">
        <v>576</v>
      </c>
      <c r="U12" s="7">
        <v>552</v>
      </c>
      <c r="V12" s="7">
        <v>519</v>
      </c>
      <c r="W12" s="7">
        <v>536</v>
      </c>
      <c r="X12" s="9">
        <v>517</v>
      </c>
      <c r="Y12" s="9">
        <v>522</v>
      </c>
      <c r="Z12" s="9">
        <v>522</v>
      </c>
      <c r="AA12" s="9">
        <v>546</v>
      </c>
      <c r="AB12" s="9">
        <v>620</v>
      </c>
      <c r="AC12" s="9">
        <v>709</v>
      </c>
      <c r="AD12" s="9">
        <v>693</v>
      </c>
      <c r="AE12" s="9">
        <v>711</v>
      </c>
      <c r="AF12" s="9">
        <v>793</v>
      </c>
      <c r="AG12" s="9">
        <v>817</v>
      </c>
      <c r="AH12" s="9">
        <v>837</v>
      </c>
      <c r="AI12" s="9"/>
      <c r="AJ12" s="9">
        <v>902</v>
      </c>
      <c r="AK12" s="9"/>
      <c r="AL12" s="9">
        <v>932</v>
      </c>
      <c r="AM12" s="9"/>
      <c r="AN12" s="9">
        <v>875</v>
      </c>
      <c r="AO12" s="9"/>
      <c r="AP12" s="9">
        <v>862</v>
      </c>
      <c r="AQ12" s="9"/>
      <c r="AR12" s="9">
        <v>1002</v>
      </c>
      <c r="AS12" s="21"/>
    </row>
    <row r="13" spans="1:45" ht="12">
      <c r="A13" s="3"/>
      <c r="B13" s="1"/>
      <c r="C13" s="1"/>
      <c r="D13" s="25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aca="true" t="shared" si="0" ref="O13:Y13">O11/O10</f>
        <v>0.9991007194244604</v>
      </c>
      <c r="P13" s="10">
        <f t="shared" si="0"/>
        <v>0.9919282511210762</v>
      </c>
      <c r="Q13" s="10">
        <f t="shared" si="0"/>
        <v>0.972998137802607</v>
      </c>
      <c r="R13" s="10">
        <f t="shared" si="0"/>
        <v>0.9770723104056437</v>
      </c>
      <c r="S13" s="10">
        <f t="shared" si="0"/>
        <v>0.9671052631578947</v>
      </c>
      <c r="T13" s="10">
        <f t="shared" si="0"/>
        <v>0.9561487130600572</v>
      </c>
      <c r="U13" s="10">
        <f t="shared" si="0"/>
        <v>0.963620230700976</v>
      </c>
      <c r="V13" s="10">
        <f t="shared" si="0"/>
        <v>0.9613207547169811</v>
      </c>
      <c r="W13" s="10">
        <f t="shared" si="0"/>
        <v>0.9536178107606679</v>
      </c>
      <c r="X13" s="10">
        <f t="shared" si="0"/>
        <v>0.9636194029850746</v>
      </c>
      <c r="Y13" s="10">
        <f t="shared" si="0"/>
        <v>0.8900778210116731</v>
      </c>
      <c r="Z13" s="10">
        <f aca="true" t="shared" si="1" ref="Z13:AB14">Z11/Z10</f>
        <v>0.9182736455463728</v>
      </c>
      <c r="AA13" s="10">
        <f t="shared" si="1"/>
        <v>0.952215464813206</v>
      </c>
      <c r="AB13" s="10">
        <f t="shared" si="1"/>
        <v>0.9203747072599532</v>
      </c>
      <c r="AC13" s="10">
        <f aca="true" t="shared" si="2" ref="AC13:AE14">AC11/AC10</f>
        <v>0.9400311526479751</v>
      </c>
      <c r="AD13" s="10">
        <f t="shared" si="2"/>
        <v>0.9342688330871491</v>
      </c>
      <c r="AE13" s="10">
        <f t="shared" si="2"/>
        <v>0.9247076023391813</v>
      </c>
      <c r="AF13" s="10">
        <f aca="true" t="shared" si="3" ref="AF13:AH14">AF11/AF10</f>
        <v>0.9176548089591567</v>
      </c>
      <c r="AG13" s="10">
        <f t="shared" si="3"/>
        <v>0.8995713410900184</v>
      </c>
      <c r="AH13" s="10">
        <f t="shared" si="3"/>
        <v>0.89631480324797</v>
      </c>
      <c r="AI13" s="10"/>
      <c r="AJ13" s="10">
        <f>AJ11/AJ10</f>
        <v>0.8946212952799122</v>
      </c>
      <c r="AK13" s="10"/>
      <c r="AL13" s="10">
        <f>AL11/AL10</f>
        <v>0.8911353032659409</v>
      </c>
      <c r="AM13" s="10"/>
      <c r="AN13" s="10">
        <f>AN11/AN10</f>
        <v>0.8917890157694399</v>
      </c>
      <c r="AO13" s="10"/>
      <c r="AP13" s="10">
        <f>AP11/AP10</f>
        <v>0.9014941892639734</v>
      </c>
      <c r="AQ13" s="10"/>
      <c r="AR13" s="10">
        <f>AR11/AR10</f>
        <v>0.9031578947368422</v>
      </c>
      <c r="AS13" s="21"/>
    </row>
    <row r="14" spans="1:45" ht="12">
      <c r="A14" s="3"/>
      <c r="B14" s="1"/>
      <c r="C14" s="1"/>
      <c r="D14" s="25" t="s">
        <v>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aca="true" t="shared" si="4" ref="O14:Y14">O12/O11</f>
        <v>0.6165616561656165</v>
      </c>
      <c r="P14" s="10">
        <f t="shared" si="4"/>
        <v>0.5488245931283906</v>
      </c>
      <c r="Q14" s="10">
        <f t="shared" si="4"/>
        <v>0.5511961722488038</v>
      </c>
      <c r="R14" s="10">
        <f t="shared" si="4"/>
        <v>0.5712996389891697</v>
      </c>
      <c r="S14" s="10">
        <f t="shared" si="4"/>
        <v>0.5675413022351797</v>
      </c>
      <c r="T14" s="10">
        <f t="shared" si="4"/>
        <v>0.5742771684945165</v>
      </c>
      <c r="U14" s="10">
        <f t="shared" si="4"/>
        <v>0.5082872928176796</v>
      </c>
      <c r="V14" s="10">
        <f t="shared" si="4"/>
        <v>0.5093228655544652</v>
      </c>
      <c r="W14" s="10">
        <f t="shared" si="4"/>
        <v>0.5214007782101168</v>
      </c>
      <c r="X14" s="10">
        <f t="shared" si="4"/>
        <v>0.5004840271055179</v>
      </c>
      <c r="Y14" s="10">
        <f t="shared" si="4"/>
        <v>0.5704918032786885</v>
      </c>
      <c r="Z14" s="10">
        <f t="shared" si="1"/>
        <v>0.522</v>
      </c>
      <c r="AA14" s="10">
        <f t="shared" si="1"/>
        <v>0.4981751824817518</v>
      </c>
      <c r="AB14" s="10">
        <f t="shared" si="1"/>
        <v>0.5258693808312129</v>
      </c>
      <c r="AC14" s="10">
        <f t="shared" si="2"/>
        <v>0.5874067937033969</v>
      </c>
      <c r="AD14" s="10">
        <f t="shared" si="2"/>
        <v>0.5478260869565217</v>
      </c>
      <c r="AE14" s="10">
        <f t="shared" si="2"/>
        <v>0.5620553359683794</v>
      </c>
      <c r="AF14" s="10">
        <f t="shared" si="3"/>
        <v>0.5692749461593682</v>
      </c>
      <c r="AG14" s="10">
        <f t="shared" si="3"/>
        <v>0.5561606535057863</v>
      </c>
      <c r="AH14" s="10">
        <f t="shared" si="3"/>
        <v>0.5832752613240418</v>
      </c>
      <c r="AI14" s="10"/>
      <c r="AJ14" s="10">
        <f>AJ12/AJ11</f>
        <v>0.5533742331288344</v>
      </c>
      <c r="AK14" s="10"/>
      <c r="AL14" s="10">
        <f>AL12/AL11</f>
        <v>0.5421756835369401</v>
      </c>
      <c r="AM14" s="10"/>
      <c r="AN14" s="10">
        <f>AN12/AN11</f>
        <v>0.5335365853658537</v>
      </c>
      <c r="AO14" s="10"/>
      <c r="AP14" s="10">
        <f>AP12/AP11</f>
        <v>0.529158993247391</v>
      </c>
      <c r="AQ14" s="10"/>
      <c r="AR14" s="10">
        <f>AR12/AR11</f>
        <v>0.583916083916084</v>
      </c>
      <c r="AS14" s="21"/>
    </row>
    <row r="15" spans="1:45" ht="12">
      <c r="A15" s="3"/>
      <c r="B15" s="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1"/>
    </row>
    <row r="16" spans="1:45" ht="12">
      <c r="A16" s="3"/>
      <c r="B16" s="1"/>
      <c r="C16" s="1"/>
      <c r="D16" s="1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274</v>
      </c>
      <c r="P16" s="8">
        <v>404</v>
      </c>
      <c r="Q16" s="8">
        <v>384</v>
      </c>
      <c r="R16" s="8">
        <v>349</v>
      </c>
      <c r="S16" s="8">
        <v>338</v>
      </c>
      <c r="T16" s="8">
        <v>289</v>
      </c>
      <c r="U16" s="1">
        <v>290</v>
      </c>
      <c r="V16" s="1">
        <v>320</v>
      </c>
      <c r="W16" s="1">
        <v>264</v>
      </c>
      <c r="X16" s="1">
        <v>274</v>
      </c>
      <c r="Y16" s="1">
        <v>258</v>
      </c>
      <c r="Z16" s="1">
        <v>242</v>
      </c>
      <c r="AA16" s="1">
        <v>233</v>
      </c>
      <c r="AB16" s="1">
        <v>278</v>
      </c>
      <c r="AC16" s="1">
        <v>321</v>
      </c>
      <c r="AD16" s="1">
        <v>319</v>
      </c>
      <c r="AE16" s="1">
        <v>304</v>
      </c>
      <c r="AF16" s="1">
        <v>304</v>
      </c>
      <c r="AG16" s="1">
        <v>337</v>
      </c>
      <c r="AH16" s="1">
        <v>364</v>
      </c>
      <c r="AI16" s="1"/>
      <c r="AJ16" s="1">
        <v>337</v>
      </c>
      <c r="AK16" s="1"/>
      <c r="AL16" s="1">
        <v>404</v>
      </c>
      <c r="AM16" s="1"/>
      <c r="AN16" s="1">
        <v>404</v>
      </c>
      <c r="AO16" s="1"/>
      <c r="AP16" s="1">
        <v>452</v>
      </c>
      <c r="AQ16" s="1"/>
      <c r="AR16" s="1">
        <v>451</v>
      </c>
      <c r="AS16" s="21"/>
    </row>
    <row r="17" spans="1:45" ht="12">
      <c r="A17" s="3"/>
      <c r="B17" s="1"/>
      <c r="C17" s="1"/>
      <c r="D17" s="1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274</v>
      </c>
      <c r="P17" s="8">
        <v>381</v>
      </c>
      <c r="Q17" s="8">
        <v>379</v>
      </c>
      <c r="R17" s="8">
        <v>342</v>
      </c>
      <c r="S17" s="8">
        <v>329</v>
      </c>
      <c r="T17" s="8">
        <v>287</v>
      </c>
      <c r="U17" s="1">
        <v>285</v>
      </c>
      <c r="V17" s="1">
        <v>291</v>
      </c>
      <c r="W17" s="1">
        <v>250</v>
      </c>
      <c r="X17" s="1">
        <v>264</v>
      </c>
      <c r="Y17" s="1">
        <v>241</v>
      </c>
      <c r="Z17" s="1">
        <v>231</v>
      </c>
      <c r="AA17" s="1">
        <v>227</v>
      </c>
      <c r="AB17" s="1">
        <v>271</v>
      </c>
      <c r="AC17" s="1">
        <v>308</v>
      </c>
      <c r="AD17" s="1">
        <v>294</v>
      </c>
      <c r="AE17" s="1">
        <v>259</v>
      </c>
      <c r="AF17" s="1">
        <v>239</v>
      </c>
      <c r="AG17" s="1">
        <v>257</v>
      </c>
      <c r="AH17" s="1">
        <v>280</v>
      </c>
      <c r="AI17" s="1"/>
      <c r="AJ17" s="1">
        <v>267</v>
      </c>
      <c r="AK17" s="1"/>
      <c r="AL17" s="1">
        <v>284</v>
      </c>
      <c r="AM17" s="1"/>
      <c r="AN17" s="1">
        <v>294</v>
      </c>
      <c r="AO17" s="1"/>
      <c r="AP17" s="1">
        <v>297</v>
      </c>
      <c r="AQ17" s="1"/>
      <c r="AR17" s="1">
        <v>314</v>
      </c>
      <c r="AS17" s="21"/>
    </row>
    <row r="18" spans="1:45" ht="12">
      <c r="A18" s="3"/>
      <c r="B18" s="1"/>
      <c r="C18" s="1"/>
      <c r="D18" s="7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213</v>
      </c>
      <c r="P18" s="9">
        <v>282</v>
      </c>
      <c r="Q18" s="9">
        <v>287</v>
      </c>
      <c r="R18" s="9">
        <v>264</v>
      </c>
      <c r="S18" s="9">
        <v>263</v>
      </c>
      <c r="T18" s="9">
        <v>233</v>
      </c>
      <c r="U18" s="7">
        <v>222</v>
      </c>
      <c r="V18" s="7">
        <v>211</v>
      </c>
      <c r="W18" s="7">
        <v>159</v>
      </c>
      <c r="X18" s="9">
        <v>188</v>
      </c>
      <c r="Y18" s="9">
        <v>185</v>
      </c>
      <c r="Z18" s="9">
        <v>158</v>
      </c>
      <c r="AA18" s="9">
        <v>167</v>
      </c>
      <c r="AB18" s="9">
        <v>186</v>
      </c>
      <c r="AC18" s="9">
        <v>223</v>
      </c>
      <c r="AD18" s="9">
        <v>227</v>
      </c>
      <c r="AE18" s="9">
        <v>224</v>
      </c>
      <c r="AF18" s="9">
        <v>186</v>
      </c>
      <c r="AG18" s="9">
        <v>215</v>
      </c>
      <c r="AH18" s="9">
        <v>225</v>
      </c>
      <c r="AI18" s="9"/>
      <c r="AJ18" s="9">
        <v>207</v>
      </c>
      <c r="AK18" s="9"/>
      <c r="AL18" s="9">
        <v>246</v>
      </c>
      <c r="AM18" s="9"/>
      <c r="AN18" s="9">
        <v>230</v>
      </c>
      <c r="AO18" s="9"/>
      <c r="AP18" s="9">
        <v>241</v>
      </c>
      <c r="AQ18" s="9"/>
      <c r="AR18" s="9">
        <v>265</v>
      </c>
      <c r="AS18" s="21"/>
    </row>
    <row r="19" spans="1:45" ht="12">
      <c r="A19" s="3"/>
      <c r="B19" s="1"/>
      <c r="C19" s="1"/>
      <c r="D19" s="25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5" ref="O19:Y19">O17/O16</f>
        <v>1</v>
      </c>
      <c r="P19" s="10">
        <f t="shared" si="5"/>
        <v>0.943069306930693</v>
      </c>
      <c r="Q19" s="10">
        <f t="shared" si="5"/>
        <v>0.9869791666666666</v>
      </c>
      <c r="R19" s="10">
        <f t="shared" si="5"/>
        <v>0.9799426934097422</v>
      </c>
      <c r="S19" s="10">
        <f t="shared" si="5"/>
        <v>0.9733727810650887</v>
      </c>
      <c r="T19" s="10">
        <f t="shared" si="5"/>
        <v>0.9930795847750865</v>
      </c>
      <c r="U19" s="10">
        <f t="shared" si="5"/>
        <v>0.9827586206896551</v>
      </c>
      <c r="V19" s="10">
        <f t="shared" si="5"/>
        <v>0.909375</v>
      </c>
      <c r="W19" s="10">
        <f t="shared" si="5"/>
        <v>0.946969696969697</v>
      </c>
      <c r="X19" s="10">
        <f t="shared" si="5"/>
        <v>0.9635036496350365</v>
      </c>
      <c r="Y19" s="10">
        <f t="shared" si="5"/>
        <v>0.9341085271317829</v>
      </c>
      <c r="Z19" s="10">
        <f aca="true" t="shared" si="6" ref="Z19:AB20">Z17/Z16</f>
        <v>0.9545454545454546</v>
      </c>
      <c r="AA19" s="10">
        <f t="shared" si="6"/>
        <v>0.9742489270386266</v>
      </c>
      <c r="AB19" s="10">
        <f t="shared" si="6"/>
        <v>0.9748201438848921</v>
      </c>
      <c r="AC19" s="10">
        <f aca="true" t="shared" si="7" ref="AC19:AE20">AC17/AC16</f>
        <v>0.9595015576323987</v>
      </c>
      <c r="AD19" s="10">
        <f t="shared" si="7"/>
        <v>0.9216300940438872</v>
      </c>
      <c r="AE19" s="10">
        <f t="shared" si="7"/>
        <v>0.8519736842105263</v>
      </c>
      <c r="AF19" s="10">
        <f aca="true" t="shared" si="8" ref="AF19:AH20">AF17/AF16</f>
        <v>0.7861842105263158</v>
      </c>
      <c r="AG19" s="10">
        <f t="shared" si="8"/>
        <v>0.7626112759643917</v>
      </c>
      <c r="AH19" s="10">
        <f t="shared" si="8"/>
        <v>0.7692307692307693</v>
      </c>
      <c r="AI19" s="10"/>
      <c r="AJ19" s="10">
        <f>AJ17/AJ16</f>
        <v>0.7922848664688428</v>
      </c>
      <c r="AK19" s="10"/>
      <c r="AL19" s="10">
        <f>AL17/AL16</f>
        <v>0.7029702970297029</v>
      </c>
      <c r="AM19" s="10"/>
      <c r="AN19" s="10">
        <f>AN17/AN16</f>
        <v>0.7277227722772277</v>
      </c>
      <c r="AO19" s="10"/>
      <c r="AP19" s="10">
        <f>AP17/AP16</f>
        <v>0.6570796460176991</v>
      </c>
      <c r="AQ19" s="10"/>
      <c r="AR19" s="10">
        <f>AR17/AR16</f>
        <v>0.6962305986696231</v>
      </c>
      <c r="AS19" s="21"/>
    </row>
    <row r="20" spans="1:45" ht="12">
      <c r="A20" s="3"/>
      <c r="B20" s="1"/>
      <c r="C20" s="1"/>
      <c r="D20" s="25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aca="true" t="shared" si="9" ref="O20:Y20">O18/O17</f>
        <v>0.7773722627737226</v>
      </c>
      <c r="P20" s="10">
        <f t="shared" si="9"/>
        <v>0.7401574803149606</v>
      </c>
      <c r="Q20" s="10">
        <f t="shared" si="9"/>
        <v>0.7572559366754618</v>
      </c>
      <c r="R20" s="10">
        <f t="shared" si="9"/>
        <v>0.7719298245614035</v>
      </c>
      <c r="S20" s="10">
        <f t="shared" si="9"/>
        <v>0.7993920972644377</v>
      </c>
      <c r="T20" s="10">
        <f t="shared" si="9"/>
        <v>0.8118466898954704</v>
      </c>
      <c r="U20" s="10">
        <f t="shared" si="9"/>
        <v>0.7789473684210526</v>
      </c>
      <c r="V20" s="10">
        <f t="shared" si="9"/>
        <v>0.7250859106529209</v>
      </c>
      <c r="W20" s="10">
        <f t="shared" si="9"/>
        <v>0.636</v>
      </c>
      <c r="X20" s="10">
        <f t="shared" si="9"/>
        <v>0.7121212121212122</v>
      </c>
      <c r="Y20" s="10">
        <f t="shared" si="9"/>
        <v>0.7676348547717843</v>
      </c>
      <c r="Z20" s="10">
        <f t="shared" si="6"/>
        <v>0.683982683982684</v>
      </c>
      <c r="AA20" s="10">
        <f t="shared" si="6"/>
        <v>0.73568281938326</v>
      </c>
      <c r="AB20" s="10">
        <f t="shared" si="6"/>
        <v>0.6863468634686347</v>
      </c>
      <c r="AC20" s="10">
        <f t="shared" si="7"/>
        <v>0.724025974025974</v>
      </c>
      <c r="AD20" s="10">
        <f t="shared" si="7"/>
        <v>0.7721088435374149</v>
      </c>
      <c r="AE20" s="10">
        <f t="shared" si="7"/>
        <v>0.8648648648648649</v>
      </c>
      <c r="AF20" s="10">
        <f t="shared" si="8"/>
        <v>0.7782426778242678</v>
      </c>
      <c r="AG20" s="10">
        <f t="shared" si="8"/>
        <v>0.8365758754863813</v>
      </c>
      <c r="AH20" s="10">
        <f t="shared" si="8"/>
        <v>0.8035714285714286</v>
      </c>
      <c r="AI20" s="10"/>
      <c r="AJ20" s="10">
        <f>AJ18/AJ17</f>
        <v>0.7752808988764045</v>
      </c>
      <c r="AK20" s="10"/>
      <c r="AL20" s="10">
        <f>AL18/AL17</f>
        <v>0.8661971830985915</v>
      </c>
      <c r="AM20" s="10"/>
      <c r="AN20" s="10">
        <f>AN18/AN17</f>
        <v>0.782312925170068</v>
      </c>
      <c r="AO20" s="10"/>
      <c r="AP20" s="10">
        <f>AP18/AP17</f>
        <v>0.8114478114478114</v>
      </c>
      <c r="AQ20" s="10"/>
      <c r="AR20" s="10">
        <f>AR18/AR17</f>
        <v>0.8439490445859873</v>
      </c>
      <c r="AS20" s="21"/>
    </row>
    <row r="21" spans="1:45" ht="12">
      <c r="A21" s="3"/>
      <c r="B21" s="13" t="s">
        <v>18</v>
      </c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1"/>
    </row>
    <row r="22" spans="1:45" ht="12">
      <c r="A22" s="3"/>
      <c r="B22" s="1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1"/>
    </row>
    <row r="23" spans="1:45" ht="12">
      <c r="A23" s="3"/>
      <c r="B23" s="1"/>
      <c r="C23" s="1"/>
      <c r="D23" s="1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376</v>
      </c>
      <c r="P23" s="8">
        <v>419</v>
      </c>
      <c r="Q23" s="8">
        <v>543</v>
      </c>
      <c r="R23" s="8">
        <v>814</v>
      </c>
      <c r="S23" s="8">
        <v>813</v>
      </c>
      <c r="T23" s="8">
        <v>1048</v>
      </c>
      <c r="U23" s="8">
        <v>1115</v>
      </c>
      <c r="V23" s="8">
        <v>1079</v>
      </c>
      <c r="W23" s="8">
        <v>796</v>
      </c>
      <c r="X23" s="8">
        <v>800</v>
      </c>
      <c r="Y23" s="8">
        <v>671</v>
      </c>
      <c r="Z23" s="8">
        <v>738</v>
      </c>
      <c r="AA23" s="8">
        <v>638</v>
      </c>
      <c r="AB23" s="8">
        <v>695</v>
      </c>
      <c r="AC23" s="8">
        <v>574</v>
      </c>
      <c r="AD23" s="27">
        <v>578</v>
      </c>
      <c r="AE23" s="27">
        <v>697</v>
      </c>
      <c r="AF23" s="27">
        <v>739</v>
      </c>
      <c r="AG23" s="27">
        <v>765</v>
      </c>
      <c r="AH23" s="27">
        <v>826</v>
      </c>
      <c r="AI23" s="8"/>
      <c r="AJ23" s="27">
        <v>880</v>
      </c>
      <c r="AK23" s="8"/>
      <c r="AL23" s="27">
        <v>936</v>
      </c>
      <c r="AM23" s="8"/>
      <c r="AN23" s="27">
        <v>997</v>
      </c>
      <c r="AO23" s="8"/>
      <c r="AP23" s="27">
        <v>1096</v>
      </c>
      <c r="AQ23" s="8"/>
      <c r="AR23" s="27">
        <v>1141</v>
      </c>
      <c r="AS23" s="21"/>
    </row>
    <row r="24" spans="1:45" ht="12">
      <c r="A24" s="3"/>
      <c r="B24" s="1"/>
      <c r="C24" s="1"/>
      <c r="D24" s="1" t="s"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376</v>
      </c>
      <c r="P24" s="8">
        <v>414</v>
      </c>
      <c r="Q24" s="8">
        <v>534</v>
      </c>
      <c r="R24" s="8">
        <v>803</v>
      </c>
      <c r="S24" s="8">
        <v>797</v>
      </c>
      <c r="T24" s="8">
        <v>1028</v>
      </c>
      <c r="U24" s="8">
        <v>1091</v>
      </c>
      <c r="V24" s="8">
        <v>1058</v>
      </c>
      <c r="W24" s="8">
        <v>782</v>
      </c>
      <c r="X24" s="8">
        <v>783</v>
      </c>
      <c r="Y24" s="8">
        <v>593</v>
      </c>
      <c r="Z24" s="8">
        <v>673</v>
      </c>
      <c r="AA24" s="8">
        <v>620</v>
      </c>
      <c r="AB24" s="8">
        <v>642</v>
      </c>
      <c r="AC24" s="8">
        <v>524</v>
      </c>
      <c r="AD24" s="27">
        <v>538</v>
      </c>
      <c r="AE24" s="27">
        <v>631</v>
      </c>
      <c r="AF24" s="27">
        <v>644</v>
      </c>
      <c r="AG24" s="27">
        <v>684</v>
      </c>
      <c r="AH24" s="27">
        <v>709</v>
      </c>
      <c r="AI24" s="8"/>
      <c r="AJ24" s="27">
        <v>763</v>
      </c>
      <c r="AK24" s="8"/>
      <c r="AL24" s="27">
        <v>778</v>
      </c>
      <c r="AM24" s="8"/>
      <c r="AN24" s="27">
        <v>849</v>
      </c>
      <c r="AO24" s="8"/>
      <c r="AP24" s="27">
        <v>922</v>
      </c>
      <c r="AQ24" s="8"/>
      <c r="AR24" s="27">
        <v>941</v>
      </c>
      <c r="AS24" s="21"/>
    </row>
    <row r="25" spans="1:45" ht="12">
      <c r="A25" s="3"/>
      <c r="B25" s="1"/>
      <c r="C25" s="1"/>
      <c r="D25" s="7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147</v>
      </c>
      <c r="P25" s="9">
        <v>126</v>
      </c>
      <c r="Q25" s="9">
        <v>171</v>
      </c>
      <c r="R25" s="9">
        <v>221</v>
      </c>
      <c r="S25" s="9">
        <v>239</v>
      </c>
      <c r="T25" s="9">
        <v>246</v>
      </c>
      <c r="U25" s="7">
        <v>275</v>
      </c>
      <c r="V25" s="7">
        <v>284</v>
      </c>
      <c r="W25" s="7">
        <v>192</v>
      </c>
      <c r="X25" s="9">
        <v>230</v>
      </c>
      <c r="Y25" s="9">
        <v>175</v>
      </c>
      <c r="Z25" s="9">
        <v>174</v>
      </c>
      <c r="AA25" s="9">
        <v>169</v>
      </c>
      <c r="AB25" s="9">
        <v>195</v>
      </c>
      <c r="AC25" s="9">
        <v>188</v>
      </c>
      <c r="AD25" s="28">
        <v>200</v>
      </c>
      <c r="AE25" s="28">
        <v>201</v>
      </c>
      <c r="AF25" s="28">
        <v>211</v>
      </c>
      <c r="AG25" s="28">
        <v>234</v>
      </c>
      <c r="AH25" s="28">
        <v>219</v>
      </c>
      <c r="AI25" s="9"/>
      <c r="AJ25" s="28">
        <v>230</v>
      </c>
      <c r="AK25" s="9"/>
      <c r="AL25" s="28">
        <v>238</v>
      </c>
      <c r="AM25" s="9"/>
      <c r="AN25" s="28">
        <v>226</v>
      </c>
      <c r="AO25" s="9"/>
      <c r="AP25" s="28">
        <v>263</v>
      </c>
      <c r="AQ25" s="9"/>
      <c r="AR25" s="28">
        <v>261</v>
      </c>
      <c r="AS25" s="21"/>
    </row>
    <row r="26" spans="1:45" ht="12">
      <c r="A26" s="3"/>
      <c r="B26" s="1"/>
      <c r="C26" s="1"/>
      <c r="D26" s="25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aca="true" t="shared" si="10" ref="O26:Y26">O24/O23</f>
        <v>1</v>
      </c>
      <c r="P26" s="10">
        <f t="shared" si="10"/>
        <v>0.9880668257756563</v>
      </c>
      <c r="Q26" s="10">
        <f t="shared" si="10"/>
        <v>0.9834254143646409</v>
      </c>
      <c r="R26" s="10">
        <f t="shared" si="10"/>
        <v>0.9864864864864865</v>
      </c>
      <c r="S26" s="10">
        <f t="shared" si="10"/>
        <v>0.980319803198032</v>
      </c>
      <c r="T26" s="10">
        <f t="shared" si="10"/>
        <v>0.9809160305343512</v>
      </c>
      <c r="U26" s="10">
        <f t="shared" si="10"/>
        <v>0.97847533632287</v>
      </c>
      <c r="V26" s="10">
        <f t="shared" si="10"/>
        <v>0.9805375347544022</v>
      </c>
      <c r="W26" s="10">
        <f t="shared" si="10"/>
        <v>0.9824120603015075</v>
      </c>
      <c r="X26" s="10">
        <f t="shared" si="10"/>
        <v>0.97875</v>
      </c>
      <c r="Y26" s="10">
        <f t="shared" si="10"/>
        <v>0.8837555886736215</v>
      </c>
      <c r="Z26" s="10">
        <f aca="true" t="shared" si="11" ref="Z26:AB27">Z24/Z23</f>
        <v>0.9119241192411924</v>
      </c>
      <c r="AA26" s="10">
        <f t="shared" si="11"/>
        <v>0.9717868338557993</v>
      </c>
      <c r="AB26" s="10">
        <f t="shared" si="11"/>
        <v>0.9237410071942446</v>
      </c>
      <c r="AC26" s="10">
        <f aca="true" t="shared" si="12" ref="AC26:AE27">AC24/AC23</f>
        <v>0.9128919860627178</v>
      </c>
      <c r="AD26" s="10">
        <f t="shared" si="12"/>
        <v>0.9307958477508651</v>
      </c>
      <c r="AE26" s="10">
        <f t="shared" si="12"/>
        <v>0.9053084648493543</v>
      </c>
      <c r="AF26" s="10">
        <f aca="true" t="shared" si="13" ref="AF26:AH27">AF24/AF23</f>
        <v>0.871447902571042</v>
      </c>
      <c r="AG26" s="10">
        <f t="shared" si="13"/>
        <v>0.8941176470588236</v>
      </c>
      <c r="AH26" s="10">
        <f t="shared" si="13"/>
        <v>0.8583535108958837</v>
      </c>
      <c r="AI26" s="10"/>
      <c r="AJ26" s="10">
        <f>AJ24/AJ23</f>
        <v>0.8670454545454546</v>
      </c>
      <c r="AK26" s="10"/>
      <c r="AL26" s="10">
        <f>AL24/AL23</f>
        <v>0.8311965811965812</v>
      </c>
      <c r="AM26" s="10"/>
      <c r="AN26" s="10">
        <f>AN24/AN23</f>
        <v>0.8515546639919759</v>
      </c>
      <c r="AO26" s="10"/>
      <c r="AP26" s="10">
        <f>AP24/AP23</f>
        <v>0.8412408759124088</v>
      </c>
      <c r="AQ26" s="10"/>
      <c r="AR26" s="10">
        <f>AR24/AR23</f>
        <v>0.8247151621384751</v>
      </c>
      <c r="AS26" s="21"/>
    </row>
    <row r="27" spans="1:45" ht="12">
      <c r="A27" s="3"/>
      <c r="B27" s="1"/>
      <c r="C27" s="1"/>
      <c r="D27" s="25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aca="true" t="shared" si="14" ref="O27:Y27">O25/O24</f>
        <v>0.39095744680851063</v>
      </c>
      <c r="P27" s="10">
        <f t="shared" si="14"/>
        <v>0.30434782608695654</v>
      </c>
      <c r="Q27" s="10">
        <f t="shared" si="14"/>
        <v>0.3202247191011236</v>
      </c>
      <c r="R27" s="10">
        <f t="shared" si="14"/>
        <v>0.2752179327521793</v>
      </c>
      <c r="S27" s="10">
        <f t="shared" si="14"/>
        <v>0.2998745294855709</v>
      </c>
      <c r="T27" s="10">
        <f t="shared" si="14"/>
        <v>0.23929961089494164</v>
      </c>
      <c r="U27" s="10">
        <f t="shared" si="14"/>
        <v>0.2520623281393217</v>
      </c>
      <c r="V27" s="10">
        <f t="shared" si="14"/>
        <v>0.2684310018903592</v>
      </c>
      <c r="W27" s="10">
        <f t="shared" si="14"/>
        <v>0.24552429667519182</v>
      </c>
      <c r="X27" s="10">
        <f t="shared" si="14"/>
        <v>0.2937420178799489</v>
      </c>
      <c r="Y27" s="10">
        <f t="shared" si="14"/>
        <v>0.2951096121416526</v>
      </c>
      <c r="Z27" s="10">
        <f t="shared" si="11"/>
        <v>0.2585438335809807</v>
      </c>
      <c r="AA27" s="10">
        <f t="shared" si="11"/>
        <v>0.2725806451612903</v>
      </c>
      <c r="AB27" s="10">
        <f t="shared" si="11"/>
        <v>0.3037383177570093</v>
      </c>
      <c r="AC27" s="10">
        <f t="shared" si="12"/>
        <v>0.35877862595419846</v>
      </c>
      <c r="AD27" s="10">
        <f t="shared" si="12"/>
        <v>0.37174721189591076</v>
      </c>
      <c r="AE27" s="10">
        <f t="shared" si="12"/>
        <v>0.3185419968304279</v>
      </c>
      <c r="AF27" s="10">
        <f t="shared" si="13"/>
        <v>0.327639751552795</v>
      </c>
      <c r="AG27" s="10">
        <f t="shared" si="13"/>
        <v>0.34210526315789475</v>
      </c>
      <c r="AH27" s="10">
        <f t="shared" si="13"/>
        <v>0.30888575458392104</v>
      </c>
      <c r="AI27" s="10"/>
      <c r="AJ27" s="10">
        <f>AJ25/AJ24</f>
        <v>0.30144167758846657</v>
      </c>
      <c r="AK27" s="10"/>
      <c r="AL27" s="10">
        <f>AL25/AL24</f>
        <v>0.3059125964010283</v>
      </c>
      <c r="AM27" s="10"/>
      <c r="AN27" s="10">
        <f>AN25/AN24</f>
        <v>0.2661955241460542</v>
      </c>
      <c r="AO27" s="10"/>
      <c r="AP27" s="10">
        <f>AP25/AP24</f>
        <v>0.28524945770065074</v>
      </c>
      <c r="AQ27" s="10"/>
      <c r="AR27" s="10">
        <f>AR25/AR24</f>
        <v>0.2773645058448459</v>
      </c>
      <c r="AS27" s="21"/>
    </row>
    <row r="28" spans="1:45" ht="12">
      <c r="A28" s="3"/>
      <c r="B28" s="1"/>
      <c r="C28" s="13" t="s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0"/>
      <c r="AE28" s="30"/>
      <c r="AF28" s="30"/>
      <c r="AG28" s="30"/>
      <c r="AH28" s="30"/>
      <c r="AI28" s="1"/>
      <c r="AJ28" s="30"/>
      <c r="AK28" s="1"/>
      <c r="AL28" s="30"/>
      <c r="AM28" s="1"/>
      <c r="AN28" s="30"/>
      <c r="AO28" s="1"/>
      <c r="AP28" s="30"/>
      <c r="AQ28" s="1"/>
      <c r="AR28" s="30"/>
      <c r="AS28" s="21"/>
    </row>
    <row r="29" spans="1:45" ht="12">
      <c r="A29" s="3"/>
      <c r="B29" s="1"/>
      <c r="C29" s="1"/>
      <c r="D29" s="1" t="s">
        <v>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161</v>
      </c>
      <c r="P29" s="8">
        <v>229</v>
      </c>
      <c r="Q29" s="8">
        <v>216</v>
      </c>
      <c r="R29" s="8">
        <v>175</v>
      </c>
      <c r="S29" s="8">
        <v>159</v>
      </c>
      <c r="T29" s="8">
        <v>173</v>
      </c>
      <c r="U29" s="1">
        <v>153</v>
      </c>
      <c r="V29" s="1">
        <v>133</v>
      </c>
      <c r="W29" s="1">
        <v>154</v>
      </c>
      <c r="X29" s="1">
        <v>132</v>
      </c>
      <c r="Y29" s="1">
        <v>99</v>
      </c>
      <c r="Z29" s="1">
        <v>116</v>
      </c>
      <c r="AA29" s="1">
        <v>151</v>
      </c>
      <c r="AB29" s="1">
        <v>124</v>
      </c>
      <c r="AC29" s="1">
        <v>103</v>
      </c>
      <c r="AD29" s="27">
        <v>136</v>
      </c>
      <c r="AE29" s="27">
        <v>127</v>
      </c>
      <c r="AF29" s="27">
        <v>195</v>
      </c>
      <c r="AG29" s="27">
        <v>157</v>
      </c>
      <c r="AH29" s="27">
        <v>187</v>
      </c>
      <c r="AI29" s="1"/>
      <c r="AJ29" s="27">
        <v>215</v>
      </c>
      <c r="AK29" s="1"/>
      <c r="AL29" s="27">
        <v>232</v>
      </c>
      <c r="AM29" s="1"/>
      <c r="AN29" s="27">
        <v>267</v>
      </c>
      <c r="AO29" s="1"/>
      <c r="AP29" s="27">
        <v>251</v>
      </c>
      <c r="AQ29" s="1"/>
      <c r="AR29" s="27">
        <v>279</v>
      </c>
      <c r="AS29" s="21"/>
    </row>
    <row r="30" spans="1:45" ht="12">
      <c r="A30" s="3"/>
      <c r="B30" s="1"/>
      <c r="C30" s="1"/>
      <c r="D30" s="1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161</v>
      </c>
      <c r="P30" s="8">
        <v>166</v>
      </c>
      <c r="Q30" s="8">
        <v>194</v>
      </c>
      <c r="R30" s="8">
        <v>167</v>
      </c>
      <c r="S30" s="8">
        <v>148</v>
      </c>
      <c r="T30" s="8">
        <v>168</v>
      </c>
      <c r="U30" s="1">
        <v>140</v>
      </c>
      <c r="V30" s="1">
        <v>122</v>
      </c>
      <c r="W30" s="1">
        <v>147</v>
      </c>
      <c r="X30" s="1">
        <v>122</v>
      </c>
      <c r="Y30" s="1">
        <v>91</v>
      </c>
      <c r="Z30" s="1">
        <v>105</v>
      </c>
      <c r="AA30" s="1">
        <v>146</v>
      </c>
      <c r="AB30" s="1">
        <v>122</v>
      </c>
      <c r="AC30" s="1">
        <v>98</v>
      </c>
      <c r="AD30" s="27">
        <v>118</v>
      </c>
      <c r="AE30" s="27">
        <v>85</v>
      </c>
      <c r="AF30" s="27">
        <v>145</v>
      </c>
      <c r="AG30" s="27">
        <v>119</v>
      </c>
      <c r="AH30" s="27">
        <v>129</v>
      </c>
      <c r="AI30" s="1"/>
      <c r="AJ30" s="27">
        <v>144</v>
      </c>
      <c r="AK30" s="1"/>
      <c r="AL30" s="27">
        <v>145</v>
      </c>
      <c r="AM30" s="1"/>
      <c r="AN30" s="27">
        <v>158</v>
      </c>
      <c r="AO30" s="1"/>
      <c r="AP30" s="27">
        <v>159</v>
      </c>
      <c r="AQ30" s="1"/>
      <c r="AR30" s="27">
        <v>196</v>
      </c>
      <c r="AS30" s="21"/>
    </row>
    <row r="31" spans="1:45" ht="12">
      <c r="A31" s="3"/>
      <c r="B31" s="1"/>
      <c r="C31" s="1"/>
      <c r="D31" s="7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84</v>
      </c>
      <c r="P31" s="9">
        <v>81</v>
      </c>
      <c r="Q31" s="9">
        <v>107</v>
      </c>
      <c r="R31" s="9">
        <v>85</v>
      </c>
      <c r="S31" s="9">
        <v>65</v>
      </c>
      <c r="T31" s="9">
        <v>75</v>
      </c>
      <c r="U31" s="7">
        <v>75</v>
      </c>
      <c r="V31" s="7">
        <v>48</v>
      </c>
      <c r="W31" s="7">
        <v>67</v>
      </c>
      <c r="X31" s="9">
        <v>46</v>
      </c>
      <c r="Y31" s="9">
        <v>40</v>
      </c>
      <c r="Z31" s="9">
        <v>32</v>
      </c>
      <c r="AA31" s="9">
        <v>55</v>
      </c>
      <c r="AB31" s="9">
        <v>46</v>
      </c>
      <c r="AC31" s="9">
        <v>36</v>
      </c>
      <c r="AD31" s="28">
        <v>70</v>
      </c>
      <c r="AE31" s="28">
        <v>56</v>
      </c>
      <c r="AF31" s="28">
        <v>66</v>
      </c>
      <c r="AG31" s="28">
        <v>61</v>
      </c>
      <c r="AH31" s="28">
        <v>49</v>
      </c>
      <c r="AI31" s="9"/>
      <c r="AJ31" s="28">
        <v>86</v>
      </c>
      <c r="AK31" s="9"/>
      <c r="AL31" s="28">
        <v>96</v>
      </c>
      <c r="AM31" s="9"/>
      <c r="AN31" s="28">
        <v>96</v>
      </c>
      <c r="AO31" s="9"/>
      <c r="AP31" s="28">
        <v>104</v>
      </c>
      <c r="AQ31" s="9"/>
      <c r="AR31" s="28">
        <v>123</v>
      </c>
      <c r="AS31" s="21"/>
    </row>
    <row r="32" spans="1:45" ht="12">
      <c r="A32" s="3"/>
      <c r="B32" s="1"/>
      <c r="C32" s="1"/>
      <c r="D32" s="25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aca="true" t="shared" si="15" ref="O32:Y32">O30/O29</f>
        <v>1</v>
      </c>
      <c r="P32" s="10">
        <f t="shared" si="15"/>
        <v>0.7248908296943232</v>
      </c>
      <c r="Q32" s="10">
        <f t="shared" si="15"/>
        <v>0.8981481481481481</v>
      </c>
      <c r="R32" s="10">
        <f t="shared" si="15"/>
        <v>0.9542857142857143</v>
      </c>
      <c r="S32" s="10">
        <f t="shared" si="15"/>
        <v>0.9308176100628931</v>
      </c>
      <c r="T32" s="10">
        <f t="shared" si="15"/>
        <v>0.9710982658959537</v>
      </c>
      <c r="U32" s="10">
        <f t="shared" si="15"/>
        <v>0.9150326797385621</v>
      </c>
      <c r="V32" s="10">
        <f t="shared" si="15"/>
        <v>0.9172932330827067</v>
      </c>
      <c r="W32" s="10">
        <f t="shared" si="15"/>
        <v>0.9545454545454546</v>
      </c>
      <c r="X32" s="10">
        <f t="shared" si="15"/>
        <v>0.9242424242424242</v>
      </c>
      <c r="Y32" s="10">
        <f t="shared" si="15"/>
        <v>0.9191919191919192</v>
      </c>
      <c r="Z32" s="10">
        <f aca="true" t="shared" si="16" ref="Z32:AB33">Z30/Z29</f>
        <v>0.9051724137931034</v>
      </c>
      <c r="AA32" s="10">
        <f t="shared" si="16"/>
        <v>0.9668874172185431</v>
      </c>
      <c r="AB32" s="10">
        <f t="shared" si="16"/>
        <v>0.9838709677419355</v>
      </c>
      <c r="AC32" s="10">
        <f aca="true" t="shared" si="17" ref="AC32:AE33">AC30/AC29</f>
        <v>0.9514563106796117</v>
      </c>
      <c r="AD32" s="10">
        <f t="shared" si="17"/>
        <v>0.8676470588235294</v>
      </c>
      <c r="AE32" s="10">
        <f t="shared" si="17"/>
        <v>0.6692913385826772</v>
      </c>
      <c r="AF32" s="10">
        <f aca="true" t="shared" si="18" ref="AF32:AH33">AF30/AF29</f>
        <v>0.7435897435897436</v>
      </c>
      <c r="AG32" s="10">
        <f t="shared" si="18"/>
        <v>0.7579617834394905</v>
      </c>
      <c r="AH32" s="10">
        <f t="shared" si="18"/>
        <v>0.6898395721925134</v>
      </c>
      <c r="AI32" s="10"/>
      <c r="AJ32" s="10">
        <f>AJ30/AJ29</f>
        <v>0.6697674418604651</v>
      </c>
      <c r="AK32" s="10"/>
      <c r="AL32" s="10">
        <f>AL30/AL29</f>
        <v>0.625</v>
      </c>
      <c r="AM32" s="10"/>
      <c r="AN32" s="10">
        <f>AN30/AN29</f>
        <v>0.5917602996254682</v>
      </c>
      <c r="AO32" s="10"/>
      <c r="AP32" s="10">
        <f>AP30/AP29</f>
        <v>0.6334661354581673</v>
      </c>
      <c r="AQ32" s="10"/>
      <c r="AR32" s="10">
        <f>AR30/AR29</f>
        <v>0.7025089605734767</v>
      </c>
      <c r="AS32" s="21"/>
    </row>
    <row r="33" spans="1:45" ht="12">
      <c r="A33" s="3"/>
      <c r="B33" s="1"/>
      <c r="C33" s="1"/>
      <c r="D33" s="25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aca="true" t="shared" si="19" ref="O33:Y33">O31/O30</f>
        <v>0.5217391304347826</v>
      </c>
      <c r="P33" s="10">
        <f t="shared" si="19"/>
        <v>0.4879518072289157</v>
      </c>
      <c r="Q33" s="10">
        <f t="shared" si="19"/>
        <v>0.5515463917525774</v>
      </c>
      <c r="R33" s="10">
        <f t="shared" si="19"/>
        <v>0.5089820359281437</v>
      </c>
      <c r="S33" s="10">
        <f t="shared" si="19"/>
        <v>0.4391891891891892</v>
      </c>
      <c r="T33" s="10">
        <f t="shared" si="19"/>
        <v>0.44642857142857145</v>
      </c>
      <c r="U33" s="10">
        <f t="shared" si="19"/>
        <v>0.5357142857142857</v>
      </c>
      <c r="V33" s="10">
        <f t="shared" si="19"/>
        <v>0.39344262295081966</v>
      </c>
      <c r="W33" s="10">
        <f t="shared" si="19"/>
        <v>0.4557823129251701</v>
      </c>
      <c r="X33" s="10">
        <f t="shared" si="19"/>
        <v>0.3770491803278688</v>
      </c>
      <c r="Y33" s="10">
        <f t="shared" si="19"/>
        <v>0.43956043956043955</v>
      </c>
      <c r="Z33" s="10">
        <f t="shared" si="16"/>
        <v>0.3047619047619048</v>
      </c>
      <c r="AA33" s="10">
        <f t="shared" si="16"/>
        <v>0.3767123287671233</v>
      </c>
      <c r="AB33" s="10">
        <f t="shared" si="16"/>
        <v>0.3770491803278688</v>
      </c>
      <c r="AC33" s="10">
        <f t="shared" si="17"/>
        <v>0.3673469387755102</v>
      </c>
      <c r="AD33" s="10">
        <f t="shared" si="17"/>
        <v>0.5932203389830508</v>
      </c>
      <c r="AE33" s="10">
        <f t="shared" si="17"/>
        <v>0.6588235294117647</v>
      </c>
      <c r="AF33" s="10">
        <f t="shared" si="18"/>
        <v>0.45517241379310347</v>
      </c>
      <c r="AG33" s="10">
        <f t="shared" si="18"/>
        <v>0.5126050420168067</v>
      </c>
      <c r="AH33" s="10">
        <f t="shared" si="18"/>
        <v>0.3798449612403101</v>
      </c>
      <c r="AI33" s="10"/>
      <c r="AJ33" s="10">
        <f>AJ31/AJ30</f>
        <v>0.5972222222222222</v>
      </c>
      <c r="AK33" s="10"/>
      <c r="AL33" s="10">
        <f>AL31/AL30</f>
        <v>0.6620689655172414</v>
      </c>
      <c r="AM33" s="10"/>
      <c r="AN33" s="10">
        <f>AN31/AN30</f>
        <v>0.6075949367088608</v>
      </c>
      <c r="AO33" s="10"/>
      <c r="AP33" s="10">
        <f>AP31/AP30</f>
        <v>0.6540880503144654</v>
      </c>
      <c r="AQ33" s="10"/>
      <c r="AR33" s="10">
        <f>AR31/AR30</f>
        <v>0.6275510204081632</v>
      </c>
      <c r="AS33" s="21"/>
    </row>
    <row r="34" spans="1:45" ht="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1"/>
    </row>
    <row r="35" spans="1:45" ht="12">
      <c r="A35" s="3"/>
      <c r="B35" s="13" t="s">
        <v>19</v>
      </c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1"/>
    </row>
    <row r="36" spans="1:45" ht="12">
      <c r="A36" s="3"/>
      <c r="B36" s="1"/>
      <c r="C36" s="13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1"/>
    </row>
    <row r="37" spans="1:45" ht="12">
      <c r="A37" s="3"/>
      <c r="B37" s="1"/>
      <c r="C37" s="1"/>
      <c r="D37" s="1" t="s">
        <v>13</v>
      </c>
      <c r="E37" s="8">
        <v>2167</v>
      </c>
      <c r="F37" s="8">
        <v>3551</v>
      </c>
      <c r="G37" s="8">
        <v>4135</v>
      </c>
      <c r="H37" s="8">
        <v>4081</v>
      </c>
      <c r="I37" s="8">
        <v>3832</v>
      </c>
      <c r="J37" s="8">
        <v>1610</v>
      </c>
      <c r="K37" s="8">
        <v>1532</v>
      </c>
      <c r="L37" s="8">
        <v>1448</v>
      </c>
      <c r="M37" s="8">
        <v>1514</v>
      </c>
      <c r="N37" s="8"/>
      <c r="O37" s="8">
        <f aca="true" t="shared" si="20" ref="O37:Y37">O10+O23</f>
        <v>1488</v>
      </c>
      <c r="P37" s="8">
        <f t="shared" si="20"/>
        <v>1534</v>
      </c>
      <c r="Q37" s="8">
        <f t="shared" si="20"/>
        <v>1617</v>
      </c>
      <c r="R37" s="8">
        <f t="shared" si="20"/>
        <v>1948</v>
      </c>
      <c r="S37" s="8">
        <f t="shared" si="20"/>
        <v>1877</v>
      </c>
      <c r="T37" s="8">
        <f t="shared" si="20"/>
        <v>2097</v>
      </c>
      <c r="U37" s="8">
        <f t="shared" si="20"/>
        <v>2242</v>
      </c>
      <c r="V37" s="8">
        <f t="shared" si="20"/>
        <v>2139</v>
      </c>
      <c r="W37" s="8">
        <f t="shared" si="20"/>
        <v>1874</v>
      </c>
      <c r="X37" s="8">
        <f t="shared" si="20"/>
        <v>1872</v>
      </c>
      <c r="Y37" s="8">
        <f t="shared" si="20"/>
        <v>1699</v>
      </c>
      <c r="Z37" s="8">
        <f aca="true" t="shared" si="21" ref="Z37:AA39">Z10+Z23</f>
        <v>1827</v>
      </c>
      <c r="AA37" s="8">
        <f t="shared" si="21"/>
        <v>1789</v>
      </c>
      <c r="AB37" s="8">
        <f aca="true" t="shared" si="22" ref="AB37:AC39">AB10+AB23</f>
        <v>1976</v>
      </c>
      <c r="AC37" s="8">
        <f t="shared" si="22"/>
        <v>1858</v>
      </c>
      <c r="AD37" s="8">
        <f aca="true" t="shared" si="23" ref="AD37:AE39">AD10+AD23</f>
        <v>1932</v>
      </c>
      <c r="AE37" s="8">
        <f t="shared" si="23"/>
        <v>2065</v>
      </c>
      <c r="AF37" s="8">
        <f aca="true" t="shared" si="24" ref="AF37:AG39">AF10+AF23</f>
        <v>2257</v>
      </c>
      <c r="AG37" s="8">
        <f t="shared" si="24"/>
        <v>2398</v>
      </c>
      <c r="AH37" s="8">
        <f>AH10+AH23</f>
        <v>2427</v>
      </c>
      <c r="AI37" s="8"/>
      <c r="AJ37" s="8">
        <f>AJ10+AJ23</f>
        <v>2702</v>
      </c>
      <c r="AK37" s="8"/>
      <c r="AL37" s="8">
        <f>AL10+AL23</f>
        <v>2865</v>
      </c>
      <c r="AM37" s="8"/>
      <c r="AN37" s="8">
        <f>AN10+AN23</f>
        <v>2836</v>
      </c>
      <c r="AO37" s="8"/>
      <c r="AP37" s="8">
        <f>AP10+AP23</f>
        <v>2903</v>
      </c>
      <c r="AQ37" s="8"/>
      <c r="AR37" s="8">
        <f>AR10+AR23</f>
        <v>3041</v>
      </c>
      <c r="AS37" s="21"/>
    </row>
    <row r="38" spans="1:45" ht="12">
      <c r="A38" s="3"/>
      <c r="B38" s="1"/>
      <c r="C38" s="1"/>
      <c r="D38" s="1" t="s">
        <v>14</v>
      </c>
      <c r="E38" s="8">
        <v>1787</v>
      </c>
      <c r="F38" s="8">
        <v>2001</v>
      </c>
      <c r="G38" s="8">
        <v>2316</v>
      </c>
      <c r="H38" s="8">
        <v>1996</v>
      </c>
      <c r="I38" s="8">
        <v>1792</v>
      </c>
      <c r="J38" s="8">
        <v>1573</v>
      </c>
      <c r="K38" s="8">
        <v>1492</v>
      </c>
      <c r="L38" s="8">
        <v>1420</v>
      </c>
      <c r="M38" s="8">
        <v>1237</v>
      </c>
      <c r="N38" s="8"/>
      <c r="O38" s="8">
        <f aca="true" t="shared" si="25" ref="O38:Y38">O11+O24</f>
        <v>1487</v>
      </c>
      <c r="P38" s="8">
        <f t="shared" si="25"/>
        <v>1520</v>
      </c>
      <c r="Q38" s="8">
        <f t="shared" si="25"/>
        <v>1579</v>
      </c>
      <c r="R38" s="8">
        <f t="shared" si="25"/>
        <v>1911</v>
      </c>
      <c r="S38" s="8">
        <f t="shared" si="25"/>
        <v>1826</v>
      </c>
      <c r="T38" s="8">
        <f t="shared" si="25"/>
        <v>2031</v>
      </c>
      <c r="U38" s="8">
        <f t="shared" si="25"/>
        <v>2177</v>
      </c>
      <c r="V38" s="8">
        <f t="shared" si="25"/>
        <v>2077</v>
      </c>
      <c r="W38" s="8">
        <f t="shared" si="25"/>
        <v>1810</v>
      </c>
      <c r="X38" s="8">
        <f t="shared" si="25"/>
        <v>1816</v>
      </c>
      <c r="Y38" s="8">
        <f t="shared" si="25"/>
        <v>1508</v>
      </c>
      <c r="Z38" s="8">
        <f t="shared" si="21"/>
        <v>1673</v>
      </c>
      <c r="AA38" s="8">
        <f t="shared" si="21"/>
        <v>1716</v>
      </c>
      <c r="AB38" s="8">
        <f t="shared" si="22"/>
        <v>1821</v>
      </c>
      <c r="AC38" s="8">
        <f t="shared" si="22"/>
        <v>1731</v>
      </c>
      <c r="AD38" s="8">
        <f t="shared" si="23"/>
        <v>1803</v>
      </c>
      <c r="AE38" s="8">
        <f t="shared" si="23"/>
        <v>1896</v>
      </c>
      <c r="AF38" s="8">
        <f t="shared" si="24"/>
        <v>2037</v>
      </c>
      <c r="AG38" s="8">
        <f t="shared" si="24"/>
        <v>2153</v>
      </c>
      <c r="AH38" s="8">
        <f>AH11+AH24</f>
        <v>2144</v>
      </c>
      <c r="AI38" s="8"/>
      <c r="AJ38" s="8">
        <f>AJ11+AJ24</f>
        <v>2393</v>
      </c>
      <c r="AK38" s="8"/>
      <c r="AL38" s="8">
        <f>AL11+AL24</f>
        <v>2497</v>
      </c>
      <c r="AM38" s="8"/>
      <c r="AN38" s="8">
        <f>AN11+AN24</f>
        <v>2489</v>
      </c>
      <c r="AO38" s="8"/>
      <c r="AP38" s="8">
        <f>AP11+AP24</f>
        <v>2551</v>
      </c>
      <c r="AQ38" s="8"/>
      <c r="AR38" s="8">
        <f>AR11+AR24</f>
        <v>2657</v>
      </c>
      <c r="AS38" s="21"/>
    </row>
    <row r="39" spans="1:47" ht="12">
      <c r="A39" s="3"/>
      <c r="B39" s="1"/>
      <c r="C39" s="1"/>
      <c r="D39" s="7" t="s">
        <v>15</v>
      </c>
      <c r="E39" s="9">
        <v>1206</v>
      </c>
      <c r="F39" s="9">
        <v>1315</v>
      </c>
      <c r="G39" s="9">
        <v>1488</v>
      </c>
      <c r="H39" s="9">
        <v>1313</v>
      </c>
      <c r="I39" s="9">
        <v>1148</v>
      </c>
      <c r="J39" s="9">
        <v>915</v>
      </c>
      <c r="K39" s="9">
        <v>863</v>
      </c>
      <c r="L39" s="9">
        <v>807</v>
      </c>
      <c r="M39" s="9">
        <v>851</v>
      </c>
      <c r="N39" s="9"/>
      <c r="O39" s="9">
        <f aca="true" t="shared" si="26" ref="O39:Y39">O12+O25</f>
        <v>832</v>
      </c>
      <c r="P39" s="9">
        <f t="shared" si="26"/>
        <v>733</v>
      </c>
      <c r="Q39" s="9">
        <f t="shared" si="26"/>
        <v>747</v>
      </c>
      <c r="R39" s="9">
        <f t="shared" si="26"/>
        <v>854</v>
      </c>
      <c r="S39" s="9">
        <f t="shared" si="26"/>
        <v>823</v>
      </c>
      <c r="T39" s="9">
        <f t="shared" si="26"/>
        <v>822</v>
      </c>
      <c r="U39" s="9">
        <f t="shared" si="26"/>
        <v>827</v>
      </c>
      <c r="V39" s="9">
        <f t="shared" si="26"/>
        <v>803</v>
      </c>
      <c r="W39" s="9">
        <f t="shared" si="26"/>
        <v>728</v>
      </c>
      <c r="X39" s="9">
        <f t="shared" si="26"/>
        <v>747</v>
      </c>
      <c r="Y39" s="9">
        <f t="shared" si="26"/>
        <v>697</v>
      </c>
      <c r="Z39" s="9">
        <f t="shared" si="21"/>
        <v>696</v>
      </c>
      <c r="AA39" s="9">
        <f t="shared" si="21"/>
        <v>715</v>
      </c>
      <c r="AB39" s="9">
        <f t="shared" si="22"/>
        <v>815</v>
      </c>
      <c r="AC39" s="9">
        <f t="shared" si="22"/>
        <v>897</v>
      </c>
      <c r="AD39" s="9">
        <f t="shared" si="23"/>
        <v>893</v>
      </c>
      <c r="AE39" s="9">
        <f t="shared" si="23"/>
        <v>912</v>
      </c>
      <c r="AF39" s="9">
        <f t="shared" si="24"/>
        <v>1004</v>
      </c>
      <c r="AG39" s="9">
        <f t="shared" si="24"/>
        <v>1051</v>
      </c>
      <c r="AH39" s="9">
        <f>AH12+AH25</f>
        <v>1056</v>
      </c>
      <c r="AI39" s="9"/>
      <c r="AJ39" s="9">
        <f>AJ12+AJ25</f>
        <v>1132</v>
      </c>
      <c r="AK39" s="9"/>
      <c r="AL39" s="9">
        <f>AL12+AL25</f>
        <v>1170</v>
      </c>
      <c r="AM39" s="9"/>
      <c r="AN39" s="9">
        <f>AN12+AN25</f>
        <v>1101</v>
      </c>
      <c r="AO39" s="9"/>
      <c r="AP39" s="9">
        <f>AP12+AP25</f>
        <v>1125</v>
      </c>
      <c r="AQ39" s="9"/>
      <c r="AR39" s="9">
        <f>AR12+AR25</f>
        <v>1263</v>
      </c>
      <c r="AS39" s="21"/>
      <c r="AU39" s="33"/>
    </row>
    <row r="40" spans="1:47" ht="12">
      <c r="A40" s="3"/>
      <c r="B40" s="1"/>
      <c r="C40" s="1"/>
      <c r="D40" s="25" t="s">
        <v>27</v>
      </c>
      <c r="E40" s="10">
        <f aca="true" t="shared" si="27" ref="E40:M40">E38/E37</f>
        <v>0.8246423627134287</v>
      </c>
      <c r="F40" s="10">
        <f t="shared" si="27"/>
        <v>0.5635032385243594</v>
      </c>
      <c r="G40" s="10">
        <f t="shared" si="27"/>
        <v>0.5600967351874244</v>
      </c>
      <c r="H40" s="10">
        <f t="shared" si="27"/>
        <v>0.4890958098505268</v>
      </c>
      <c r="I40" s="10">
        <f t="shared" si="27"/>
        <v>0.46764091858037576</v>
      </c>
      <c r="J40" s="10">
        <f t="shared" si="27"/>
        <v>0.9770186335403727</v>
      </c>
      <c r="K40" s="10">
        <f t="shared" si="27"/>
        <v>0.9738903394255874</v>
      </c>
      <c r="L40" s="10">
        <f t="shared" si="27"/>
        <v>0.9806629834254144</v>
      </c>
      <c r="M40" s="10">
        <f t="shared" si="27"/>
        <v>0.8170409511228534</v>
      </c>
      <c r="N40" s="10"/>
      <c r="O40" s="10">
        <f aca="true" t="shared" si="28" ref="O40:Y40">O38/O37</f>
        <v>0.9993279569892473</v>
      </c>
      <c r="P40" s="10">
        <f t="shared" si="28"/>
        <v>0.9908735332464146</v>
      </c>
      <c r="Q40" s="10">
        <f t="shared" si="28"/>
        <v>0.9764996907854051</v>
      </c>
      <c r="R40" s="10">
        <f t="shared" si="28"/>
        <v>0.981006160164271</v>
      </c>
      <c r="S40" s="10">
        <f t="shared" si="28"/>
        <v>0.9728289824187534</v>
      </c>
      <c r="T40" s="10">
        <f t="shared" si="28"/>
        <v>0.9685264663805436</v>
      </c>
      <c r="U40" s="10">
        <f t="shared" si="28"/>
        <v>0.9710080285459411</v>
      </c>
      <c r="V40" s="10">
        <f t="shared" si="28"/>
        <v>0.9710144927536232</v>
      </c>
      <c r="W40" s="10">
        <f t="shared" si="28"/>
        <v>0.9658484525080042</v>
      </c>
      <c r="X40" s="10">
        <f t="shared" si="28"/>
        <v>0.9700854700854701</v>
      </c>
      <c r="Y40" s="10">
        <f t="shared" si="28"/>
        <v>0.8875809299587993</v>
      </c>
      <c r="Z40" s="10">
        <f aca="true" t="shared" si="29" ref="Z40:AB41">Z38/Z37</f>
        <v>0.9157088122605364</v>
      </c>
      <c r="AA40" s="10">
        <f t="shared" si="29"/>
        <v>0.9591950810508664</v>
      </c>
      <c r="AB40" s="10">
        <f t="shared" si="29"/>
        <v>0.9215587044534413</v>
      </c>
      <c r="AC40" s="10">
        <f aca="true" t="shared" si="30" ref="AC40:AE41">AC38/AC37</f>
        <v>0.9316469321851453</v>
      </c>
      <c r="AD40" s="10">
        <f t="shared" si="30"/>
        <v>0.9332298136645962</v>
      </c>
      <c r="AE40" s="10">
        <f t="shared" si="30"/>
        <v>0.9181598062953995</v>
      </c>
      <c r="AF40" s="10">
        <f aca="true" t="shared" si="31" ref="AF40:AH41">AF38/AF37</f>
        <v>0.9025254762959681</v>
      </c>
      <c r="AG40" s="10">
        <f t="shared" si="31"/>
        <v>0.8978315262718932</v>
      </c>
      <c r="AH40" s="10">
        <f t="shared" si="31"/>
        <v>0.8833951380304903</v>
      </c>
      <c r="AI40" s="10"/>
      <c r="AJ40" s="10">
        <f>AJ38/AJ37</f>
        <v>0.8856402664692821</v>
      </c>
      <c r="AK40" s="10"/>
      <c r="AL40" s="10">
        <f>AL38/AL37</f>
        <v>0.8715532286212915</v>
      </c>
      <c r="AM40" s="10"/>
      <c r="AN40" s="10">
        <f>AN38/AN37</f>
        <v>0.8776445698166432</v>
      </c>
      <c r="AO40" s="10"/>
      <c r="AP40" s="10">
        <f>AP38/AP37</f>
        <v>0.8787461246985877</v>
      </c>
      <c r="AQ40" s="10"/>
      <c r="AR40" s="10">
        <f>AR38/AR37</f>
        <v>0.8737257481091746</v>
      </c>
      <c r="AS40" s="21"/>
      <c r="AU40" s="37"/>
    </row>
    <row r="41" spans="1:47" ht="12">
      <c r="A41" s="3"/>
      <c r="B41" s="1"/>
      <c r="C41" s="1"/>
      <c r="D41" s="25" t="s">
        <v>16</v>
      </c>
      <c r="E41" s="10">
        <f aca="true" t="shared" si="32" ref="E41:M41">E39/E38</f>
        <v>0.6748740906547286</v>
      </c>
      <c r="F41" s="10">
        <f t="shared" si="32"/>
        <v>0.6571714142928535</v>
      </c>
      <c r="G41" s="10">
        <f t="shared" si="32"/>
        <v>0.6424870466321243</v>
      </c>
      <c r="H41" s="10">
        <f t="shared" si="32"/>
        <v>0.6578156312625251</v>
      </c>
      <c r="I41" s="10">
        <f t="shared" si="32"/>
        <v>0.640625</v>
      </c>
      <c r="J41" s="10">
        <f t="shared" si="32"/>
        <v>0.5816910362364908</v>
      </c>
      <c r="K41" s="10">
        <f t="shared" si="32"/>
        <v>0.5784182305630027</v>
      </c>
      <c r="L41" s="10">
        <f t="shared" si="32"/>
        <v>0.5683098591549296</v>
      </c>
      <c r="M41" s="10">
        <f t="shared" si="32"/>
        <v>0.6879547291835085</v>
      </c>
      <c r="N41" s="10"/>
      <c r="O41" s="10">
        <f aca="true" t="shared" si="33" ref="O41:Y41">O39/O38</f>
        <v>0.5595158036314728</v>
      </c>
      <c r="P41" s="10">
        <f t="shared" si="33"/>
        <v>0.48223684210526313</v>
      </c>
      <c r="Q41" s="10">
        <f t="shared" si="33"/>
        <v>0.47308423052564913</v>
      </c>
      <c r="R41" s="10">
        <f t="shared" si="33"/>
        <v>0.4468864468864469</v>
      </c>
      <c r="S41" s="10">
        <f t="shared" si="33"/>
        <v>0.45071193866374587</v>
      </c>
      <c r="T41" s="10">
        <f t="shared" si="33"/>
        <v>0.40472673559822747</v>
      </c>
      <c r="U41" s="10">
        <f t="shared" si="33"/>
        <v>0.37988056959118055</v>
      </c>
      <c r="V41" s="10">
        <f t="shared" si="33"/>
        <v>0.3866153105440539</v>
      </c>
      <c r="W41" s="10">
        <f t="shared" si="33"/>
        <v>0.4022099447513812</v>
      </c>
      <c r="X41" s="10">
        <f t="shared" si="33"/>
        <v>0.41134361233480177</v>
      </c>
      <c r="Y41" s="10">
        <f t="shared" si="33"/>
        <v>0.46220159151193635</v>
      </c>
      <c r="Z41" s="10">
        <f t="shared" si="29"/>
        <v>0.41601912731619844</v>
      </c>
      <c r="AA41" s="10">
        <f t="shared" si="29"/>
        <v>0.4166666666666667</v>
      </c>
      <c r="AB41" s="10">
        <f t="shared" si="29"/>
        <v>0.4475562877539813</v>
      </c>
      <c r="AC41" s="10">
        <f t="shared" si="30"/>
        <v>0.5181975736568457</v>
      </c>
      <c r="AD41" s="10">
        <f t="shared" si="30"/>
        <v>0.49528563505268997</v>
      </c>
      <c r="AE41" s="10">
        <f t="shared" si="30"/>
        <v>0.4810126582278481</v>
      </c>
      <c r="AF41" s="10">
        <f t="shared" si="31"/>
        <v>0.49288168875797744</v>
      </c>
      <c r="AG41" s="10">
        <f t="shared" si="31"/>
        <v>0.48815606130980027</v>
      </c>
      <c r="AH41" s="10">
        <f t="shared" si="31"/>
        <v>0.4925373134328358</v>
      </c>
      <c r="AI41" s="10"/>
      <c r="AJ41" s="10">
        <f>AJ39/AJ38</f>
        <v>0.4730463852904304</v>
      </c>
      <c r="AK41" s="10"/>
      <c r="AL41" s="10">
        <f>AL39/AL38</f>
        <v>0.4685622747296756</v>
      </c>
      <c r="AM41" s="10"/>
      <c r="AN41" s="10">
        <f>AN39/AN38</f>
        <v>0.44234632382482925</v>
      </c>
      <c r="AO41" s="10"/>
      <c r="AP41" s="10">
        <f>AP39/AP38</f>
        <v>0.44100352802822423</v>
      </c>
      <c r="AQ41" s="10"/>
      <c r="AR41" s="10">
        <f>AR39/AR38</f>
        <v>0.4753481369966127</v>
      </c>
      <c r="AS41" s="21"/>
      <c r="AU41" s="37"/>
    </row>
    <row r="42" spans="1:47" ht="12">
      <c r="A42" s="3"/>
      <c r="B42" s="1"/>
      <c r="C42" s="13" t="s">
        <v>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1"/>
      <c r="AU42" s="35"/>
    </row>
    <row r="43" spans="1:47" ht="12">
      <c r="A43" s="3"/>
      <c r="B43" s="1"/>
      <c r="C43" s="1"/>
      <c r="D43" s="1" t="s">
        <v>13</v>
      </c>
      <c r="E43" s="8"/>
      <c r="F43" s="8"/>
      <c r="G43" s="8"/>
      <c r="H43" s="8"/>
      <c r="I43" s="8"/>
      <c r="J43" s="8">
        <v>681</v>
      </c>
      <c r="K43" s="8">
        <v>539</v>
      </c>
      <c r="L43" s="8">
        <v>541</v>
      </c>
      <c r="M43" s="8">
        <v>444</v>
      </c>
      <c r="N43" s="8"/>
      <c r="O43" s="8">
        <f aca="true" t="shared" si="34" ref="O43:Y43">O16+O29</f>
        <v>435</v>
      </c>
      <c r="P43" s="8">
        <f t="shared" si="34"/>
        <v>633</v>
      </c>
      <c r="Q43" s="8">
        <f t="shared" si="34"/>
        <v>600</v>
      </c>
      <c r="R43" s="8">
        <f t="shared" si="34"/>
        <v>524</v>
      </c>
      <c r="S43" s="8">
        <f t="shared" si="34"/>
        <v>497</v>
      </c>
      <c r="T43" s="8">
        <f t="shared" si="34"/>
        <v>462</v>
      </c>
      <c r="U43" s="8">
        <f t="shared" si="34"/>
        <v>443</v>
      </c>
      <c r="V43" s="8">
        <f t="shared" si="34"/>
        <v>453</v>
      </c>
      <c r="W43" s="8">
        <f t="shared" si="34"/>
        <v>418</v>
      </c>
      <c r="X43" s="8">
        <f t="shared" si="34"/>
        <v>406</v>
      </c>
      <c r="Y43" s="8">
        <f t="shared" si="34"/>
        <v>357</v>
      </c>
      <c r="Z43" s="8">
        <f aca="true" t="shared" si="35" ref="Z43:AA45">Z16+Z29</f>
        <v>358</v>
      </c>
      <c r="AA43" s="8">
        <f t="shared" si="35"/>
        <v>384</v>
      </c>
      <c r="AB43" s="8">
        <f aca="true" t="shared" si="36" ref="AB43:AC45">AB16+AB29</f>
        <v>402</v>
      </c>
      <c r="AC43" s="8">
        <f t="shared" si="36"/>
        <v>424</v>
      </c>
      <c r="AD43" s="8">
        <f aca="true" t="shared" si="37" ref="AD43:AE45">AD16+AD29</f>
        <v>455</v>
      </c>
      <c r="AE43" s="8">
        <f t="shared" si="37"/>
        <v>431</v>
      </c>
      <c r="AF43" s="8">
        <f aca="true" t="shared" si="38" ref="AF43:AG45">AF16+AF29</f>
        <v>499</v>
      </c>
      <c r="AG43" s="8">
        <f t="shared" si="38"/>
        <v>494</v>
      </c>
      <c r="AH43" s="8">
        <f>AH16+AH29</f>
        <v>551</v>
      </c>
      <c r="AI43" s="8"/>
      <c r="AJ43" s="8">
        <f>AJ16+AJ29</f>
        <v>552</v>
      </c>
      <c r="AK43" s="8"/>
      <c r="AL43" s="8">
        <f>AL16+AL29</f>
        <v>636</v>
      </c>
      <c r="AM43" s="8"/>
      <c r="AN43" s="8">
        <f>AN16+AN29</f>
        <v>671</v>
      </c>
      <c r="AO43" s="8"/>
      <c r="AP43" s="8">
        <f>AP16+AP29</f>
        <v>703</v>
      </c>
      <c r="AQ43" s="8"/>
      <c r="AR43" s="8">
        <f>AR16+AR29</f>
        <v>730</v>
      </c>
      <c r="AS43" s="21"/>
      <c r="AU43" s="33"/>
    </row>
    <row r="44" spans="1:47" ht="12">
      <c r="A44" s="3"/>
      <c r="B44" s="1"/>
      <c r="C44" s="1"/>
      <c r="D44" s="1" t="s">
        <v>14</v>
      </c>
      <c r="E44" s="8"/>
      <c r="F44" s="8"/>
      <c r="G44" s="8"/>
      <c r="H44" s="8"/>
      <c r="I44" s="8"/>
      <c r="J44" s="8">
        <v>620</v>
      </c>
      <c r="K44" s="8">
        <v>512</v>
      </c>
      <c r="L44" s="8">
        <v>510</v>
      </c>
      <c r="M44" s="8">
        <v>371</v>
      </c>
      <c r="N44" s="8"/>
      <c r="O44" s="8">
        <f aca="true" t="shared" si="39" ref="O44:Y44">O17+O30</f>
        <v>435</v>
      </c>
      <c r="P44" s="8">
        <f t="shared" si="39"/>
        <v>547</v>
      </c>
      <c r="Q44" s="8">
        <f t="shared" si="39"/>
        <v>573</v>
      </c>
      <c r="R44" s="8">
        <f t="shared" si="39"/>
        <v>509</v>
      </c>
      <c r="S44" s="8">
        <f t="shared" si="39"/>
        <v>477</v>
      </c>
      <c r="T44" s="8">
        <f t="shared" si="39"/>
        <v>455</v>
      </c>
      <c r="U44" s="8">
        <f t="shared" si="39"/>
        <v>425</v>
      </c>
      <c r="V44" s="8">
        <f t="shared" si="39"/>
        <v>413</v>
      </c>
      <c r="W44" s="8">
        <f t="shared" si="39"/>
        <v>397</v>
      </c>
      <c r="X44" s="8">
        <f t="shared" si="39"/>
        <v>386</v>
      </c>
      <c r="Y44" s="8">
        <f t="shared" si="39"/>
        <v>332</v>
      </c>
      <c r="Z44" s="8">
        <f t="shared" si="35"/>
        <v>336</v>
      </c>
      <c r="AA44" s="8">
        <f t="shared" si="35"/>
        <v>373</v>
      </c>
      <c r="AB44" s="8">
        <f t="shared" si="36"/>
        <v>393</v>
      </c>
      <c r="AC44" s="8">
        <f t="shared" si="36"/>
        <v>406</v>
      </c>
      <c r="AD44" s="8">
        <f t="shared" si="37"/>
        <v>412</v>
      </c>
      <c r="AE44" s="8">
        <f t="shared" si="37"/>
        <v>344</v>
      </c>
      <c r="AF44" s="8">
        <f t="shared" si="38"/>
        <v>384</v>
      </c>
      <c r="AG44" s="8">
        <f t="shared" si="38"/>
        <v>376</v>
      </c>
      <c r="AH44" s="8">
        <f>AH17+AH30</f>
        <v>409</v>
      </c>
      <c r="AI44" s="8"/>
      <c r="AJ44" s="8">
        <f>AJ17+AJ30</f>
        <v>411</v>
      </c>
      <c r="AK44" s="8"/>
      <c r="AL44" s="8">
        <f>AL17+AL30</f>
        <v>429</v>
      </c>
      <c r="AM44" s="8"/>
      <c r="AN44" s="8">
        <f>AN17+AN30</f>
        <v>452</v>
      </c>
      <c r="AO44" s="8"/>
      <c r="AP44" s="8">
        <f>AP17+AP30</f>
        <v>456</v>
      </c>
      <c r="AQ44" s="8"/>
      <c r="AR44" s="8">
        <f>AR17+AR30</f>
        <v>510</v>
      </c>
      <c r="AS44" s="21"/>
      <c r="AU44" s="33"/>
    </row>
    <row r="45" spans="1:47" ht="12">
      <c r="A45" s="3"/>
      <c r="B45" s="1"/>
      <c r="C45" s="1"/>
      <c r="D45" s="7" t="s">
        <v>15</v>
      </c>
      <c r="E45" s="9"/>
      <c r="F45" s="9"/>
      <c r="G45" s="9"/>
      <c r="H45" s="9"/>
      <c r="I45" s="9"/>
      <c r="J45" s="9">
        <v>387</v>
      </c>
      <c r="K45" s="9">
        <v>358</v>
      </c>
      <c r="L45" s="9">
        <v>353</v>
      </c>
      <c r="M45" s="9">
        <v>324</v>
      </c>
      <c r="N45" s="9"/>
      <c r="O45" s="9">
        <f aca="true" t="shared" si="40" ref="O45:Y45">O18+O31</f>
        <v>297</v>
      </c>
      <c r="P45" s="9">
        <f t="shared" si="40"/>
        <v>363</v>
      </c>
      <c r="Q45" s="9">
        <f t="shared" si="40"/>
        <v>394</v>
      </c>
      <c r="R45" s="9">
        <f t="shared" si="40"/>
        <v>349</v>
      </c>
      <c r="S45" s="9">
        <f t="shared" si="40"/>
        <v>328</v>
      </c>
      <c r="T45" s="9">
        <f t="shared" si="40"/>
        <v>308</v>
      </c>
      <c r="U45" s="9">
        <f t="shared" si="40"/>
        <v>297</v>
      </c>
      <c r="V45" s="9">
        <f t="shared" si="40"/>
        <v>259</v>
      </c>
      <c r="W45" s="9">
        <f t="shared" si="40"/>
        <v>226</v>
      </c>
      <c r="X45" s="9">
        <f t="shared" si="40"/>
        <v>234</v>
      </c>
      <c r="Y45" s="9">
        <f t="shared" si="40"/>
        <v>225</v>
      </c>
      <c r="Z45" s="9">
        <f t="shared" si="35"/>
        <v>190</v>
      </c>
      <c r="AA45" s="9">
        <f t="shared" si="35"/>
        <v>222</v>
      </c>
      <c r="AB45" s="9">
        <f t="shared" si="36"/>
        <v>232</v>
      </c>
      <c r="AC45" s="9">
        <f t="shared" si="36"/>
        <v>259</v>
      </c>
      <c r="AD45" s="9">
        <f t="shared" si="37"/>
        <v>297</v>
      </c>
      <c r="AE45" s="9">
        <f t="shared" si="37"/>
        <v>280</v>
      </c>
      <c r="AF45" s="9">
        <f t="shared" si="38"/>
        <v>252</v>
      </c>
      <c r="AG45" s="9">
        <f t="shared" si="38"/>
        <v>276</v>
      </c>
      <c r="AH45" s="9">
        <f>AH18+AH31</f>
        <v>274</v>
      </c>
      <c r="AI45" s="9"/>
      <c r="AJ45" s="9">
        <f>AJ18+AJ31</f>
        <v>293</v>
      </c>
      <c r="AK45" s="9"/>
      <c r="AL45" s="9">
        <f>AL18+AL31</f>
        <v>342</v>
      </c>
      <c r="AM45" s="9"/>
      <c r="AN45" s="9">
        <f>AN18+AN31</f>
        <v>326</v>
      </c>
      <c r="AO45" s="9"/>
      <c r="AP45" s="9">
        <f>AP18+AP31</f>
        <v>345</v>
      </c>
      <c r="AQ45" s="9"/>
      <c r="AR45" s="9">
        <f>AR18+AR31</f>
        <v>388</v>
      </c>
      <c r="AS45" s="21"/>
      <c r="AU45" s="33"/>
    </row>
    <row r="46" spans="1:47" ht="12">
      <c r="A46" s="3"/>
      <c r="B46" s="1"/>
      <c r="C46" s="1"/>
      <c r="D46" s="25" t="s">
        <v>27</v>
      </c>
      <c r="E46" s="10"/>
      <c r="F46" s="10"/>
      <c r="G46" s="10"/>
      <c r="H46" s="10"/>
      <c r="I46" s="10"/>
      <c r="J46" s="10">
        <f aca="true" t="shared" si="41" ref="J46:M47">J44/J43</f>
        <v>0.9104258443465492</v>
      </c>
      <c r="K46" s="10">
        <f t="shared" si="41"/>
        <v>0.9499072356215214</v>
      </c>
      <c r="L46" s="10">
        <f t="shared" si="41"/>
        <v>0.9426987060998152</v>
      </c>
      <c r="M46" s="10">
        <f t="shared" si="41"/>
        <v>0.8355855855855856</v>
      </c>
      <c r="N46" s="10"/>
      <c r="O46" s="10">
        <f aca="true" t="shared" si="42" ref="O46:Y46">O44/O43</f>
        <v>1</v>
      </c>
      <c r="P46" s="10">
        <f t="shared" si="42"/>
        <v>0.8641390205371248</v>
      </c>
      <c r="Q46" s="10">
        <f t="shared" si="42"/>
        <v>0.955</v>
      </c>
      <c r="R46" s="10">
        <f t="shared" si="42"/>
        <v>0.9713740458015268</v>
      </c>
      <c r="S46" s="10">
        <f t="shared" si="42"/>
        <v>0.959758551307847</v>
      </c>
      <c r="T46" s="10">
        <f t="shared" si="42"/>
        <v>0.9848484848484849</v>
      </c>
      <c r="U46" s="10">
        <f t="shared" si="42"/>
        <v>0.9593679458239278</v>
      </c>
      <c r="V46" s="10">
        <f t="shared" si="42"/>
        <v>0.9116997792494481</v>
      </c>
      <c r="W46" s="10">
        <f t="shared" si="42"/>
        <v>0.9497607655502392</v>
      </c>
      <c r="X46" s="10">
        <f t="shared" si="42"/>
        <v>0.9507389162561576</v>
      </c>
      <c r="Y46" s="10">
        <f t="shared" si="42"/>
        <v>0.9299719887955182</v>
      </c>
      <c r="Z46" s="10">
        <f aca="true" t="shared" si="43" ref="Z46:AB47">Z44/Z43</f>
        <v>0.9385474860335196</v>
      </c>
      <c r="AA46" s="10">
        <f t="shared" si="43"/>
        <v>0.9713541666666666</v>
      </c>
      <c r="AB46" s="10">
        <f t="shared" si="43"/>
        <v>0.9776119402985075</v>
      </c>
      <c r="AC46" s="10">
        <f aca="true" t="shared" si="44" ref="AC46:AE47">AC44/AC43</f>
        <v>0.9575471698113207</v>
      </c>
      <c r="AD46" s="10">
        <f t="shared" si="44"/>
        <v>0.9054945054945055</v>
      </c>
      <c r="AE46" s="10">
        <f t="shared" si="44"/>
        <v>0.7981438515081206</v>
      </c>
      <c r="AF46" s="10">
        <f aca="true" t="shared" si="45" ref="AF46:AH47">AF44/AF43</f>
        <v>0.7695390781563126</v>
      </c>
      <c r="AG46" s="10">
        <f t="shared" si="45"/>
        <v>0.7611336032388664</v>
      </c>
      <c r="AH46" s="10">
        <f t="shared" si="45"/>
        <v>0.7422867513611615</v>
      </c>
      <c r="AI46" s="10"/>
      <c r="AJ46" s="10">
        <f>AJ44/AJ43</f>
        <v>0.7445652173913043</v>
      </c>
      <c r="AK46" s="10"/>
      <c r="AL46" s="10">
        <f>AL44/AL43</f>
        <v>0.6745283018867925</v>
      </c>
      <c r="AM46" s="10"/>
      <c r="AN46" s="10">
        <f>AN44/AN43</f>
        <v>0.6736214605067065</v>
      </c>
      <c r="AO46" s="10"/>
      <c r="AP46" s="10">
        <f>AP44/AP43</f>
        <v>0.6486486486486487</v>
      </c>
      <c r="AQ46" s="10"/>
      <c r="AR46" s="10">
        <f>AR44/AR43</f>
        <v>0.6986301369863014</v>
      </c>
      <c r="AS46" s="21"/>
      <c r="AU46" s="34"/>
    </row>
    <row r="47" spans="1:47" ht="12">
      <c r="A47" s="3"/>
      <c r="B47" s="1"/>
      <c r="C47" s="1"/>
      <c r="D47" s="25" t="s">
        <v>16</v>
      </c>
      <c r="E47" s="10"/>
      <c r="F47" s="10"/>
      <c r="G47" s="10"/>
      <c r="H47" s="10"/>
      <c r="I47" s="10"/>
      <c r="J47" s="10">
        <f t="shared" si="41"/>
        <v>0.6241935483870967</v>
      </c>
      <c r="K47" s="10">
        <f t="shared" si="41"/>
        <v>0.69921875</v>
      </c>
      <c r="L47" s="10">
        <f t="shared" si="41"/>
        <v>0.692156862745098</v>
      </c>
      <c r="M47" s="10">
        <f t="shared" si="41"/>
        <v>0.8733153638814016</v>
      </c>
      <c r="N47" s="10"/>
      <c r="O47" s="10">
        <f aca="true" t="shared" si="46" ref="O47:Y47">O45/O44</f>
        <v>0.6827586206896552</v>
      </c>
      <c r="P47" s="10">
        <f t="shared" si="46"/>
        <v>0.6636197440585009</v>
      </c>
      <c r="Q47" s="10">
        <f t="shared" si="46"/>
        <v>0.68760907504363</v>
      </c>
      <c r="R47" s="10">
        <f t="shared" si="46"/>
        <v>0.6856581532416502</v>
      </c>
      <c r="S47" s="10">
        <f t="shared" si="46"/>
        <v>0.6876310272536688</v>
      </c>
      <c r="T47" s="10">
        <f t="shared" si="46"/>
        <v>0.676923076923077</v>
      </c>
      <c r="U47" s="10">
        <f t="shared" si="46"/>
        <v>0.6988235294117647</v>
      </c>
      <c r="V47" s="10">
        <f t="shared" si="46"/>
        <v>0.6271186440677966</v>
      </c>
      <c r="W47" s="10">
        <f t="shared" si="46"/>
        <v>0.5692695214105793</v>
      </c>
      <c r="X47" s="10">
        <f t="shared" si="46"/>
        <v>0.6062176165803109</v>
      </c>
      <c r="Y47" s="10">
        <f t="shared" si="46"/>
        <v>0.677710843373494</v>
      </c>
      <c r="Z47" s="10">
        <f t="shared" si="43"/>
        <v>0.5654761904761905</v>
      </c>
      <c r="AA47" s="10">
        <f t="shared" si="43"/>
        <v>0.5951742627345844</v>
      </c>
      <c r="AB47" s="10">
        <f t="shared" si="43"/>
        <v>0.5903307888040712</v>
      </c>
      <c r="AC47" s="10">
        <f t="shared" si="44"/>
        <v>0.6379310344827587</v>
      </c>
      <c r="AD47" s="10">
        <f t="shared" si="44"/>
        <v>0.720873786407767</v>
      </c>
      <c r="AE47" s="10">
        <f t="shared" si="44"/>
        <v>0.813953488372093</v>
      </c>
      <c r="AF47" s="10">
        <f t="shared" si="45"/>
        <v>0.65625</v>
      </c>
      <c r="AG47" s="10">
        <f t="shared" si="45"/>
        <v>0.7340425531914894</v>
      </c>
      <c r="AH47" s="10">
        <f t="shared" si="45"/>
        <v>0.6699266503667481</v>
      </c>
      <c r="AI47" s="10"/>
      <c r="AJ47" s="10">
        <f>AJ45/AJ44</f>
        <v>0.7128953771289538</v>
      </c>
      <c r="AK47" s="10"/>
      <c r="AL47" s="10">
        <f>AL45/AL44</f>
        <v>0.7972027972027972</v>
      </c>
      <c r="AM47" s="10"/>
      <c r="AN47" s="10">
        <f>AN45/AN44</f>
        <v>0.7212389380530974</v>
      </c>
      <c r="AO47" s="10"/>
      <c r="AP47" s="10">
        <f>AP45/AP44</f>
        <v>0.756578947368421</v>
      </c>
      <c r="AQ47" s="10"/>
      <c r="AR47" s="10">
        <f>AR45/AR44</f>
        <v>0.7607843137254902</v>
      </c>
      <c r="AS47" s="21"/>
      <c r="AU47" s="29"/>
    </row>
    <row r="48" spans="1:45" ht="1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1"/>
    </row>
    <row r="49" spans="1:45" ht="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1"/>
    </row>
    <row r="50" spans="1:45" ht="12">
      <c r="A50" s="3"/>
      <c r="B50" s="13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1"/>
    </row>
    <row r="51" spans="1:45" ht="12">
      <c r="A51" s="3"/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1"/>
    </row>
    <row r="52" spans="1:45" ht="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1"/>
    </row>
    <row r="53" spans="1:45" ht="12">
      <c r="A53" s="3"/>
      <c r="B53" s="1" t="s">
        <v>23</v>
      </c>
      <c r="C53" s="13" t="s">
        <v>53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21"/>
    </row>
    <row r="54" spans="1:45" ht="12">
      <c r="A54" s="3"/>
      <c r="B54" s="1"/>
      <c r="C54" s="13" t="s">
        <v>29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21"/>
    </row>
    <row r="55" spans="1:45" ht="1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23"/>
    </row>
    <row r="56" spans="1:45" ht="12">
      <c r="A56" s="3"/>
      <c r="B56" s="13" t="s">
        <v>21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"/>
      <c r="V56" s="1"/>
      <c r="Z56" s="1"/>
      <c r="AA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 t="s">
        <v>58</v>
      </c>
      <c r="AS56" s="23"/>
    </row>
    <row r="57" spans="1:45" ht="12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2"/>
    </row>
    <row r="58" spans="1:4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sheetProtection/>
  <mergeCells count="1">
    <mergeCell ref="B2:AP2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U55"/>
  <sheetViews>
    <sheetView defaultGridColor="0" zoomScalePageLayoutView="0" colorId="22" workbookViewId="0" topLeftCell="A1">
      <selection activeCell="A1" sqref="A1"/>
    </sheetView>
  </sheetViews>
  <sheetFormatPr defaultColWidth="9.57421875" defaultRowHeight="12"/>
  <cols>
    <col min="1" max="1" width="5.7109375" style="19" customWidth="1"/>
    <col min="2" max="2" width="4.57421875" style="19" customWidth="1"/>
    <col min="3" max="3" width="6.57421875" style="19" customWidth="1"/>
    <col min="4" max="4" width="13.7109375" style="19" customWidth="1"/>
    <col min="5" max="34" width="8.8515625" style="19" hidden="1" customWidth="1"/>
    <col min="35" max="35" width="1.7109375" style="19" customWidth="1"/>
    <col min="36" max="36" width="8.8515625" style="19" customWidth="1"/>
    <col min="37" max="37" width="1.7109375" style="19" customWidth="1"/>
    <col min="38" max="38" width="8.8515625" style="19" customWidth="1"/>
    <col min="39" max="39" width="1.7109375" style="19" customWidth="1"/>
    <col min="40" max="40" width="8.8515625" style="19" customWidth="1"/>
    <col min="41" max="41" width="1.7109375" style="19" customWidth="1"/>
    <col min="42" max="42" width="8.8515625" style="19" customWidth="1"/>
    <col min="43" max="43" width="1.7109375" style="19" customWidth="1"/>
    <col min="44" max="44" width="8.8515625" style="19" customWidth="1"/>
    <col min="45" max="45" width="5.7109375" style="19" customWidth="1"/>
    <col min="46" max="16384" width="9.57421875" style="19" customWidth="1"/>
  </cols>
  <sheetData>
    <row r="1" spans="1:4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2.7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8"/>
      <c r="AR2" s="38"/>
      <c r="AS2" s="20"/>
    </row>
    <row r="3" spans="1:4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17"/>
      <c r="X3" s="9"/>
      <c r="Y3" s="9"/>
      <c r="Z3" s="9"/>
      <c r="AA3" s="9"/>
      <c r="AB3" s="9"/>
      <c r="AC3" s="9"/>
      <c r="AD3" s="5"/>
      <c r="AE3" s="5"/>
      <c r="AF3" s="5"/>
      <c r="AG3" s="5"/>
      <c r="AH3" s="5"/>
      <c r="AI3" s="9"/>
      <c r="AJ3" s="5"/>
      <c r="AK3" s="9"/>
      <c r="AL3" s="5"/>
      <c r="AM3" s="9"/>
      <c r="AN3" s="5"/>
      <c r="AO3" s="9"/>
      <c r="AP3" s="5"/>
      <c r="AQ3" s="9"/>
      <c r="AR3" s="5"/>
      <c r="AS3" s="21"/>
    </row>
    <row r="4" spans="1:45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1"/>
    </row>
    <row r="5" spans="1:45" ht="12.75">
      <c r="A5" s="3"/>
      <c r="B5" s="16" t="s">
        <v>24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21"/>
    </row>
    <row r="6" spans="1:45" ht="13.5" thickBo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1"/>
    </row>
    <row r="7" spans="1:45" ht="12.75" thickTop="1">
      <c r="A7" s="3"/>
      <c r="B7" s="7"/>
      <c r="C7" s="7"/>
      <c r="D7" s="7"/>
      <c r="E7" s="12" t="s">
        <v>45</v>
      </c>
      <c r="F7" s="12" t="s">
        <v>44</v>
      </c>
      <c r="G7" s="12" t="s">
        <v>43</v>
      </c>
      <c r="H7" s="12" t="s">
        <v>42</v>
      </c>
      <c r="I7" s="12" t="s">
        <v>41</v>
      </c>
      <c r="J7" s="12" t="s">
        <v>40</v>
      </c>
      <c r="K7" s="12" t="s">
        <v>39</v>
      </c>
      <c r="L7" s="12" t="s">
        <v>38</v>
      </c>
      <c r="M7" s="12" t="s">
        <v>37</v>
      </c>
      <c r="N7" s="12" t="s">
        <v>35</v>
      </c>
      <c r="O7" s="12" t="s">
        <v>3</v>
      </c>
      <c r="P7" s="12" t="s">
        <v>4</v>
      </c>
      <c r="Q7" s="12" t="s">
        <v>5</v>
      </c>
      <c r="R7" s="12" t="s">
        <v>6</v>
      </c>
      <c r="S7" s="12" t="s">
        <v>7</v>
      </c>
      <c r="T7" s="12" t="s">
        <v>8</v>
      </c>
      <c r="U7" s="12" t="s">
        <v>9</v>
      </c>
      <c r="V7" s="12" t="s">
        <v>10</v>
      </c>
      <c r="W7" s="18" t="s">
        <v>25</v>
      </c>
      <c r="X7" s="18" t="s">
        <v>26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18" t="s">
        <v>46</v>
      </c>
      <c r="AE7" s="18" t="s">
        <v>47</v>
      </c>
      <c r="AF7" s="18" t="s">
        <v>48</v>
      </c>
      <c r="AG7" s="18" t="s">
        <v>49</v>
      </c>
      <c r="AH7" s="18" t="s">
        <v>50</v>
      </c>
      <c r="AI7" s="18"/>
      <c r="AJ7" s="18" t="s">
        <v>52</v>
      </c>
      <c r="AK7" s="18"/>
      <c r="AL7" s="18" t="s">
        <v>54</v>
      </c>
      <c r="AM7" s="18"/>
      <c r="AN7" s="18" t="s">
        <v>55</v>
      </c>
      <c r="AO7" s="18"/>
      <c r="AP7" s="18" t="s">
        <v>56</v>
      </c>
      <c r="AQ7" s="18"/>
      <c r="AR7" s="18" t="s">
        <v>57</v>
      </c>
      <c r="AS7" s="21"/>
    </row>
    <row r="8" spans="1:45" ht="12">
      <c r="A8" s="3"/>
      <c r="B8" s="14" t="s">
        <v>11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1"/>
    </row>
    <row r="9" spans="1:47" ht="12">
      <c r="A9" s="3"/>
      <c r="B9" s="1"/>
      <c r="C9" s="13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1"/>
      <c r="AU9" s="36"/>
    </row>
    <row r="10" spans="1:45" ht="12">
      <c r="A10" s="3"/>
      <c r="B10" s="1"/>
      <c r="C10" s="1"/>
      <c r="D10" s="1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2154</v>
      </c>
      <c r="P10" s="8">
        <v>2125</v>
      </c>
      <c r="Q10" s="8">
        <v>1829</v>
      </c>
      <c r="R10" s="8">
        <v>1505</v>
      </c>
      <c r="S10" s="8">
        <v>1503</v>
      </c>
      <c r="T10" s="8">
        <v>1532</v>
      </c>
      <c r="U10" s="8">
        <v>1648</v>
      </c>
      <c r="V10" s="8">
        <v>1817</v>
      </c>
      <c r="W10" s="8">
        <v>1595</v>
      </c>
      <c r="X10" s="8">
        <v>1556</v>
      </c>
      <c r="Y10" s="8">
        <v>1457</v>
      </c>
      <c r="Z10" s="8">
        <v>1435</v>
      </c>
      <c r="AA10" s="8">
        <v>1694</v>
      </c>
      <c r="AB10" s="8">
        <v>1622</v>
      </c>
      <c r="AC10" s="8">
        <v>1734</v>
      </c>
      <c r="AD10" s="8">
        <v>1707</v>
      </c>
      <c r="AE10" s="8">
        <v>1693</v>
      </c>
      <c r="AF10" s="8">
        <v>1673</v>
      </c>
      <c r="AG10" s="8">
        <v>1732</v>
      </c>
      <c r="AH10" s="8">
        <v>1723</v>
      </c>
      <c r="AI10" s="8"/>
      <c r="AJ10" s="8">
        <v>1750</v>
      </c>
      <c r="AK10" s="8"/>
      <c r="AL10" s="8">
        <v>1921</v>
      </c>
      <c r="AM10" s="8"/>
      <c r="AN10" s="8">
        <v>1822</v>
      </c>
      <c r="AO10" s="8"/>
      <c r="AP10" s="8">
        <v>1952</v>
      </c>
      <c r="AQ10" s="8"/>
      <c r="AR10" s="8">
        <v>1864</v>
      </c>
      <c r="AS10" s="21"/>
    </row>
    <row r="11" spans="1:45" ht="12">
      <c r="A11" s="3"/>
      <c r="B11" s="1"/>
      <c r="C11" s="1"/>
      <c r="D11" s="1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1509</v>
      </c>
      <c r="P11" s="8">
        <v>1511</v>
      </c>
      <c r="Q11" s="8">
        <v>1216</v>
      </c>
      <c r="R11" s="8">
        <v>997</v>
      </c>
      <c r="S11" s="8">
        <v>1081</v>
      </c>
      <c r="T11" s="8">
        <v>1174</v>
      </c>
      <c r="U11" s="8">
        <v>1203</v>
      </c>
      <c r="V11" s="8">
        <v>1573</v>
      </c>
      <c r="W11" s="8">
        <v>1346</v>
      </c>
      <c r="X11" s="8">
        <v>1298</v>
      </c>
      <c r="Y11" s="8">
        <v>1176</v>
      </c>
      <c r="Z11" s="8">
        <v>1075</v>
      </c>
      <c r="AA11" s="8">
        <v>1192</v>
      </c>
      <c r="AB11" s="8">
        <v>1167</v>
      </c>
      <c r="AC11" s="8">
        <v>1155</v>
      </c>
      <c r="AD11" s="8">
        <v>1109</v>
      </c>
      <c r="AE11" s="8">
        <v>1089</v>
      </c>
      <c r="AF11" s="8">
        <v>1108</v>
      </c>
      <c r="AG11" s="8">
        <v>1165</v>
      </c>
      <c r="AH11" s="8">
        <v>1023</v>
      </c>
      <c r="AI11" s="8"/>
      <c r="AJ11" s="8">
        <v>1085</v>
      </c>
      <c r="AK11" s="8"/>
      <c r="AL11" s="8">
        <v>1166</v>
      </c>
      <c r="AM11" s="8"/>
      <c r="AN11" s="8">
        <v>993</v>
      </c>
      <c r="AO11" s="8"/>
      <c r="AP11" s="8">
        <v>1067</v>
      </c>
      <c r="AQ11" s="8"/>
      <c r="AR11" s="8">
        <v>1054</v>
      </c>
      <c r="AS11" s="21"/>
    </row>
    <row r="12" spans="1:45" ht="12">
      <c r="A12" s="3"/>
      <c r="B12" s="1"/>
      <c r="C12" s="1"/>
      <c r="D12" s="7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928</v>
      </c>
      <c r="P12" s="9">
        <v>912</v>
      </c>
      <c r="Q12" s="9">
        <v>612</v>
      </c>
      <c r="R12" s="9">
        <v>467</v>
      </c>
      <c r="S12" s="9">
        <v>453</v>
      </c>
      <c r="T12" s="9">
        <v>494</v>
      </c>
      <c r="U12" s="9">
        <v>651</v>
      </c>
      <c r="V12" s="9">
        <v>721</v>
      </c>
      <c r="W12" s="9">
        <v>571</v>
      </c>
      <c r="X12" s="9">
        <v>665</v>
      </c>
      <c r="Y12" s="9">
        <v>599</v>
      </c>
      <c r="Z12" s="9">
        <v>568</v>
      </c>
      <c r="AA12" s="9">
        <v>597</v>
      </c>
      <c r="AB12" s="9">
        <v>476</v>
      </c>
      <c r="AC12" s="9">
        <v>478</v>
      </c>
      <c r="AD12" s="9">
        <v>377</v>
      </c>
      <c r="AE12" s="9">
        <v>500</v>
      </c>
      <c r="AF12" s="9">
        <v>446</v>
      </c>
      <c r="AG12" s="9">
        <v>476</v>
      </c>
      <c r="AH12" s="9">
        <v>407</v>
      </c>
      <c r="AI12" s="9"/>
      <c r="AJ12" s="9">
        <v>447</v>
      </c>
      <c r="AK12" s="9"/>
      <c r="AL12" s="9">
        <v>455</v>
      </c>
      <c r="AM12" s="9"/>
      <c r="AN12" s="9">
        <v>412</v>
      </c>
      <c r="AO12" s="9"/>
      <c r="AP12" s="9">
        <v>443</v>
      </c>
      <c r="AQ12" s="9"/>
      <c r="AR12" s="9">
        <v>401</v>
      </c>
      <c r="AS12" s="21"/>
    </row>
    <row r="13" spans="1:45" ht="12">
      <c r="A13" s="3"/>
      <c r="B13" s="1"/>
      <c r="C13" s="1"/>
      <c r="D13" s="25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aca="true" t="shared" si="0" ref="O13:Y13">O11/O10</f>
        <v>0.7005571030640668</v>
      </c>
      <c r="P13" s="10">
        <f t="shared" si="0"/>
        <v>0.7110588235294117</v>
      </c>
      <c r="Q13" s="10">
        <f t="shared" si="0"/>
        <v>0.6648441771459814</v>
      </c>
      <c r="R13" s="10">
        <f t="shared" si="0"/>
        <v>0.6624584717607973</v>
      </c>
      <c r="S13" s="10">
        <f t="shared" si="0"/>
        <v>0.7192282102461743</v>
      </c>
      <c r="T13" s="10">
        <f t="shared" si="0"/>
        <v>0.7663185378590078</v>
      </c>
      <c r="U13" s="10">
        <f t="shared" si="0"/>
        <v>0.7299757281553398</v>
      </c>
      <c r="V13" s="10">
        <f t="shared" si="0"/>
        <v>0.8657127132636213</v>
      </c>
      <c r="W13" s="10">
        <f t="shared" si="0"/>
        <v>0.8438871473354232</v>
      </c>
      <c r="X13" s="10">
        <f t="shared" si="0"/>
        <v>0.8341902313624678</v>
      </c>
      <c r="Y13" s="10">
        <f t="shared" si="0"/>
        <v>0.8071379547014413</v>
      </c>
      <c r="Z13" s="10">
        <f aca="true" t="shared" si="1" ref="Z13:AB14">Z11/Z10</f>
        <v>0.7491289198606271</v>
      </c>
      <c r="AA13" s="10">
        <f t="shared" si="1"/>
        <v>0.7036599763872491</v>
      </c>
      <c r="AB13" s="10">
        <f t="shared" si="1"/>
        <v>0.7194821208384711</v>
      </c>
      <c r="AC13" s="10">
        <f aca="true" t="shared" si="2" ref="AC13:AE14">AC11/AC10</f>
        <v>0.6660899653979239</v>
      </c>
      <c r="AD13" s="10">
        <f t="shared" si="2"/>
        <v>0.6496777973052138</v>
      </c>
      <c r="AE13" s="10">
        <f t="shared" si="2"/>
        <v>0.6432368576491435</v>
      </c>
      <c r="AF13" s="10">
        <f aca="true" t="shared" si="3" ref="AF13:AH14">AF11/AF10</f>
        <v>0.6622833233711894</v>
      </c>
      <c r="AG13" s="10">
        <f t="shared" si="3"/>
        <v>0.6726327944572749</v>
      </c>
      <c r="AH13" s="10">
        <f t="shared" si="3"/>
        <v>0.5937318630295996</v>
      </c>
      <c r="AI13" s="10"/>
      <c r="AJ13" s="10">
        <f>AJ11/AJ10</f>
        <v>0.62</v>
      </c>
      <c r="AK13" s="10"/>
      <c r="AL13" s="10">
        <f>AL11/AL10</f>
        <v>0.6069755335762623</v>
      </c>
      <c r="AM13" s="10"/>
      <c r="AN13" s="10">
        <f>AN11/AN10</f>
        <v>0.5450054884742042</v>
      </c>
      <c r="AO13" s="10"/>
      <c r="AP13" s="10">
        <f>AP11/AP10</f>
        <v>0.5466188524590164</v>
      </c>
      <c r="AQ13" s="10"/>
      <c r="AR13" s="10">
        <f>AR11/AR10</f>
        <v>0.5654506437768241</v>
      </c>
      <c r="AS13" s="21"/>
    </row>
    <row r="14" spans="1:45" ht="12">
      <c r="A14" s="3"/>
      <c r="B14" s="1"/>
      <c r="C14" s="1"/>
      <c r="D14" s="25" t="s">
        <v>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aca="true" t="shared" si="4" ref="O14:Y14">O12/O11</f>
        <v>0.6149768058316766</v>
      </c>
      <c r="P14" s="10">
        <f t="shared" si="4"/>
        <v>0.6035737921906023</v>
      </c>
      <c r="Q14" s="10">
        <f t="shared" si="4"/>
        <v>0.5032894736842105</v>
      </c>
      <c r="R14" s="10">
        <f t="shared" si="4"/>
        <v>0.4684052156469408</v>
      </c>
      <c r="S14" s="10">
        <f t="shared" si="4"/>
        <v>0.41905642923219244</v>
      </c>
      <c r="T14" s="10">
        <f t="shared" si="4"/>
        <v>0.42078364565587734</v>
      </c>
      <c r="U14" s="10">
        <f t="shared" si="4"/>
        <v>0.5411471321695761</v>
      </c>
      <c r="V14" s="10">
        <f t="shared" si="4"/>
        <v>0.45835982199618563</v>
      </c>
      <c r="W14" s="10">
        <f t="shared" si="4"/>
        <v>0.42421991084695393</v>
      </c>
      <c r="X14" s="10">
        <f t="shared" si="4"/>
        <v>0.512326656394453</v>
      </c>
      <c r="Y14" s="10">
        <f t="shared" si="4"/>
        <v>0.5093537414965986</v>
      </c>
      <c r="Z14" s="10">
        <f t="shared" si="1"/>
        <v>0.5283720930232558</v>
      </c>
      <c r="AA14" s="10">
        <f t="shared" si="1"/>
        <v>0.5008389261744967</v>
      </c>
      <c r="AB14" s="10">
        <f t="shared" si="1"/>
        <v>0.4078834618680377</v>
      </c>
      <c r="AC14" s="10">
        <f t="shared" si="2"/>
        <v>0.41385281385281386</v>
      </c>
      <c r="AD14" s="10">
        <f t="shared" si="2"/>
        <v>0.33994589720468893</v>
      </c>
      <c r="AE14" s="10">
        <f t="shared" si="2"/>
        <v>0.4591368227731864</v>
      </c>
      <c r="AF14" s="10">
        <f t="shared" si="3"/>
        <v>0.40252707581227437</v>
      </c>
      <c r="AG14" s="10">
        <f t="shared" si="3"/>
        <v>0.40858369098712444</v>
      </c>
      <c r="AH14" s="10">
        <f t="shared" si="3"/>
        <v>0.3978494623655914</v>
      </c>
      <c r="AI14" s="10"/>
      <c r="AJ14" s="10">
        <f>AJ12/AJ11</f>
        <v>0.4119815668202765</v>
      </c>
      <c r="AK14" s="10"/>
      <c r="AL14" s="10">
        <f>AL12/AL11</f>
        <v>0.3902229845626072</v>
      </c>
      <c r="AM14" s="10"/>
      <c r="AN14" s="10">
        <f>AN12/AN11</f>
        <v>0.4149043303121853</v>
      </c>
      <c r="AO14" s="10"/>
      <c r="AP14" s="10">
        <f>AP12/AP11</f>
        <v>0.41518275538894095</v>
      </c>
      <c r="AQ14" s="10"/>
      <c r="AR14" s="10">
        <f>AR12/AR11</f>
        <v>0.38045540796963945</v>
      </c>
      <c r="AS14" s="21"/>
    </row>
    <row r="15" spans="1:45" ht="12">
      <c r="A15" s="3"/>
      <c r="B15" s="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1"/>
    </row>
    <row r="16" spans="1:45" ht="12">
      <c r="A16" s="3"/>
      <c r="B16" s="1"/>
      <c r="C16" s="1"/>
      <c r="D16" s="1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3246</v>
      </c>
      <c r="P16" s="8">
        <v>3378</v>
      </c>
      <c r="Q16" s="8">
        <v>3363</v>
      </c>
      <c r="R16" s="8">
        <v>2907</v>
      </c>
      <c r="S16" s="8">
        <v>3029</v>
      </c>
      <c r="T16" s="8">
        <v>3230</v>
      </c>
      <c r="U16" s="8">
        <v>2947</v>
      </c>
      <c r="V16" s="8">
        <v>3001</v>
      </c>
      <c r="W16" s="8">
        <v>2933</v>
      </c>
      <c r="X16" s="8">
        <v>2996</v>
      </c>
      <c r="Y16" s="8">
        <v>2981</v>
      </c>
      <c r="Z16" s="8">
        <v>2992</v>
      </c>
      <c r="AA16" s="8">
        <v>3256</v>
      </c>
      <c r="AB16" s="8">
        <v>3299</v>
      </c>
      <c r="AC16" s="8">
        <v>3286</v>
      </c>
      <c r="AD16" s="8">
        <v>3096</v>
      </c>
      <c r="AE16" s="8">
        <v>2937</v>
      </c>
      <c r="AF16" s="8">
        <v>2857</v>
      </c>
      <c r="AG16" s="8">
        <v>3051</v>
      </c>
      <c r="AH16" s="8">
        <v>2807</v>
      </c>
      <c r="AI16" s="8"/>
      <c r="AJ16" s="8">
        <v>2910</v>
      </c>
      <c r="AK16" s="8"/>
      <c r="AL16" s="8">
        <v>3908</v>
      </c>
      <c r="AM16" s="8"/>
      <c r="AN16" s="8">
        <v>3075</v>
      </c>
      <c r="AO16" s="8"/>
      <c r="AP16" s="8">
        <v>3201</v>
      </c>
      <c r="AQ16" s="8"/>
      <c r="AR16" s="8">
        <v>3182</v>
      </c>
      <c r="AS16" s="21"/>
    </row>
    <row r="17" spans="1:45" ht="12">
      <c r="A17" s="3"/>
      <c r="B17" s="1"/>
      <c r="C17" s="1"/>
      <c r="D17" s="1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2619</v>
      </c>
      <c r="P17" s="8">
        <v>2719</v>
      </c>
      <c r="Q17" s="8">
        <v>2668</v>
      </c>
      <c r="R17" s="8">
        <v>2272</v>
      </c>
      <c r="S17" s="8">
        <v>2506</v>
      </c>
      <c r="T17" s="8">
        <v>2778</v>
      </c>
      <c r="U17" s="8">
        <v>2386</v>
      </c>
      <c r="V17" s="8">
        <v>2643</v>
      </c>
      <c r="W17" s="8">
        <v>2610</v>
      </c>
      <c r="X17" s="8">
        <v>2618</v>
      </c>
      <c r="Y17" s="8">
        <v>2598</v>
      </c>
      <c r="Z17" s="8">
        <v>2538</v>
      </c>
      <c r="AA17" s="8">
        <v>2596</v>
      </c>
      <c r="AB17" s="8">
        <v>2594</v>
      </c>
      <c r="AC17" s="8">
        <v>2589</v>
      </c>
      <c r="AD17" s="8">
        <v>2471</v>
      </c>
      <c r="AE17" s="8">
        <v>2495</v>
      </c>
      <c r="AF17" s="8">
        <v>2358</v>
      </c>
      <c r="AG17" s="8">
        <v>2456</v>
      </c>
      <c r="AH17" s="8">
        <v>2254</v>
      </c>
      <c r="AI17" s="8"/>
      <c r="AJ17" s="8">
        <v>2267</v>
      </c>
      <c r="AK17" s="8"/>
      <c r="AL17" s="8">
        <v>3085</v>
      </c>
      <c r="AM17" s="8"/>
      <c r="AN17" s="8">
        <v>2313</v>
      </c>
      <c r="AO17" s="8"/>
      <c r="AP17" s="8">
        <v>2389</v>
      </c>
      <c r="AQ17" s="8"/>
      <c r="AR17" s="8">
        <v>2246</v>
      </c>
      <c r="AS17" s="21"/>
    </row>
    <row r="18" spans="1:45" ht="12">
      <c r="A18" s="3"/>
      <c r="B18" s="1"/>
      <c r="C18" s="1"/>
      <c r="D18" s="7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1721</v>
      </c>
      <c r="P18" s="9">
        <v>1670</v>
      </c>
      <c r="Q18" s="9">
        <v>1631</v>
      </c>
      <c r="R18" s="9">
        <v>1389</v>
      </c>
      <c r="S18" s="9">
        <v>1548</v>
      </c>
      <c r="T18" s="9">
        <v>1786</v>
      </c>
      <c r="U18" s="9">
        <v>1611</v>
      </c>
      <c r="V18" s="9">
        <v>1569</v>
      </c>
      <c r="W18" s="9">
        <v>1552</v>
      </c>
      <c r="X18" s="9">
        <v>1489</v>
      </c>
      <c r="Y18" s="9">
        <v>1553</v>
      </c>
      <c r="Z18" s="9">
        <v>1665</v>
      </c>
      <c r="AA18" s="9">
        <v>1590</v>
      </c>
      <c r="AB18" s="9">
        <v>1570</v>
      </c>
      <c r="AC18" s="9">
        <v>1593</v>
      </c>
      <c r="AD18" s="9">
        <v>1382</v>
      </c>
      <c r="AE18" s="9">
        <v>1406</v>
      </c>
      <c r="AF18" s="9">
        <v>1472</v>
      </c>
      <c r="AG18" s="9">
        <v>1441</v>
      </c>
      <c r="AH18" s="9">
        <v>1613</v>
      </c>
      <c r="AI18" s="9"/>
      <c r="AJ18" s="9">
        <v>1610</v>
      </c>
      <c r="AK18" s="9"/>
      <c r="AL18" s="9">
        <v>2107</v>
      </c>
      <c r="AM18" s="9"/>
      <c r="AN18" s="9">
        <v>1692</v>
      </c>
      <c r="AO18" s="9"/>
      <c r="AP18" s="9">
        <v>1721</v>
      </c>
      <c r="AQ18" s="9"/>
      <c r="AR18" s="9">
        <v>1592</v>
      </c>
      <c r="AS18" s="21"/>
    </row>
    <row r="19" spans="1:45" ht="12">
      <c r="A19" s="3"/>
      <c r="B19" s="1"/>
      <c r="C19" s="1"/>
      <c r="D19" s="25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5" ref="O19:Y19">O17/O16</f>
        <v>0.8068391866913124</v>
      </c>
      <c r="P19" s="10">
        <f t="shared" si="5"/>
        <v>0.8049141503848432</v>
      </c>
      <c r="Q19" s="10">
        <f t="shared" si="5"/>
        <v>0.7933392804044008</v>
      </c>
      <c r="R19" s="10">
        <f t="shared" si="5"/>
        <v>0.7815617475060199</v>
      </c>
      <c r="S19" s="10">
        <f t="shared" si="5"/>
        <v>0.827335754374381</v>
      </c>
      <c r="T19" s="10">
        <f t="shared" si="5"/>
        <v>0.860061919504644</v>
      </c>
      <c r="U19" s="10">
        <f t="shared" si="5"/>
        <v>0.8096369189005769</v>
      </c>
      <c r="V19" s="10">
        <f t="shared" si="5"/>
        <v>0.8807064311896035</v>
      </c>
      <c r="W19" s="10">
        <f t="shared" si="5"/>
        <v>0.889873849301057</v>
      </c>
      <c r="X19" s="10">
        <f t="shared" si="5"/>
        <v>0.8738317757009346</v>
      </c>
      <c r="Y19" s="10">
        <f t="shared" si="5"/>
        <v>0.871519624287152</v>
      </c>
      <c r="Z19" s="10">
        <f aca="true" t="shared" si="6" ref="Z19:AB20">Z17/Z16</f>
        <v>0.8482620320855615</v>
      </c>
      <c r="AA19" s="10">
        <f t="shared" si="6"/>
        <v>0.7972972972972973</v>
      </c>
      <c r="AB19" s="10">
        <f t="shared" si="6"/>
        <v>0.7862988784480146</v>
      </c>
      <c r="AC19" s="10">
        <f aca="true" t="shared" si="7" ref="AC19:AE20">AC17/AC16</f>
        <v>0.7878880097382837</v>
      </c>
      <c r="AD19" s="10">
        <f t="shared" si="7"/>
        <v>0.7981266149870802</v>
      </c>
      <c r="AE19" s="10">
        <f t="shared" si="7"/>
        <v>0.8495062989445011</v>
      </c>
      <c r="AF19" s="10">
        <f aca="true" t="shared" si="8" ref="AF19:AH20">AF17/AF16</f>
        <v>0.8253412670633532</v>
      </c>
      <c r="AG19" s="10">
        <f t="shared" si="8"/>
        <v>0.804981973123566</v>
      </c>
      <c r="AH19" s="10">
        <f t="shared" si="8"/>
        <v>0.8029925187032418</v>
      </c>
      <c r="AI19" s="10"/>
      <c r="AJ19" s="10">
        <f>AJ17/AJ16</f>
        <v>0.7790378006872852</v>
      </c>
      <c r="AK19" s="10"/>
      <c r="AL19" s="10">
        <f>AL17/AL16</f>
        <v>0.7894063459570113</v>
      </c>
      <c r="AM19" s="10"/>
      <c r="AN19" s="10">
        <f>AN17/AN16</f>
        <v>0.7521951219512195</v>
      </c>
      <c r="AO19" s="10"/>
      <c r="AP19" s="10">
        <f>AP17/AP16</f>
        <v>0.746329272102468</v>
      </c>
      <c r="AQ19" s="10"/>
      <c r="AR19" s="10">
        <f>AR17/AR16</f>
        <v>0.7058453802639849</v>
      </c>
      <c r="AS19" s="21"/>
    </row>
    <row r="20" spans="1:45" ht="12">
      <c r="A20" s="3"/>
      <c r="B20" s="1"/>
      <c r="C20" s="1"/>
      <c r="D20" s="25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aca="true" t="shared" si="9" ref="O20:Y20">O18/O17</f>
        <v>0.6571210385643376</v>
      </c>
      <c r="P20" s="10">
        <f t="shared" si="9"/>
        <v>0.6141963957337256</v>
      </c>
      <c r="Q20" s="10">
        <f t="shared" si="9"/>
        <v>0.611319340329835</v>
      </c>
      <c r="R20" s="10">
        <f t="shared" si="9"/>
        <v>0.6113556338028169</v>
      </c>
      <c r="S20" s="10">
        <f t="shared" si="9"/>
        <v>0.6177174780526736</v>
      </c>
      <c r="T20" s="10">
        <f t="shared" si="9"/>
        <v>0.6429085673146149</v>
      </c>
      <c r="U20" s="10">
        <f t="shared" si="9"/>
        <v>0.6751886001676446</v>
      </c>
      <c r="V20" s="10">
        <f t="shared" si="9"/>
        <v>0.5936435868331441</v>
      </c>
      <c r="W20" s="10">
        <f t="shared" si="9"/>
        <v>0.5946360153256705</v>
      </c>
      <c r="X20" s="10">
        <f t="shared" si="9"/>
        <v>0.5687547746371275</v>
      </c>
      <c r="Y20" s="10">
        <f t="shared" si="9"/>
        <v>0.5977675134719015</v>
      </c>
      <c r="Z20" s="10">
        <f t="shared" si="6"/>
        <v>0.6560283687943262</v>
      </c>
      <c r="AA20" s="10">
        <f t="shared" si="6"/>
        <v>0.6124807395993837</v>
      </c>
      <c r="AB20" s="10">
        <f t="shared" si="6"/>
        <v>0.605242868157286</v>
      </c>
      <c r="AC20" s="10">
        <f t="shared" si="7"/>
        <v>0.6152954808806489</v>
      </c>
      <c r="AD20" s="10">
        <f t="shared" si="7"/>
        <v>0.5592877377579927</v>
      </c>
      <c r="AE20" s="10">
        <f t="shared" si="7"/>
        <v>0.5635270541082165</v>
      </c>
      <c r="AF20" s="10">
        <f t="shared" si="8"/>
        <v>0.6242578456318915</v>
      </c>
      <c r="AG20" s="10">
        <f t="shared" si="8"/>
        <v>0.5867263843648208</v>
      </c>
      <c r="AH20" s="10">
        <f t="shared" si="8"/>
        <v>0.7156166814551908</v>
      </c>
      <c r="AI20" s="10"/>
      <c r="AJ20" s="10">
        <f>AJ18/AJ17</f>
        <v>0.710189677988531</v>
      </c>
      <c r="AK20" s="10"/>
      <c r="AL20" s="10">
        <f>AL18/AL17</f>
        <v>0.6829821717990275</v>
      </c>
      <c r="AM20" s="10"/>
      <c r="AN20" s="10">
        <f>AN18/AN17</f>
        <v>0.7315175097276264</v>
      </c>
      <c r="AO20" s="10"/>
      <c r="AP20" s="10">
        <f>AP18/AP17</f>
        <v>0.7203850983675177</v>
      </c>
      <c r="AQ20" s="10"/>
      <c r="AR20" s="10">
        <f>AR18/AR17</f>
        <v>0.7088156723063224</v>
      </c>
      <c r="AS20" s="21"/>
    </row>
    <row r="21" spans="1:45" ht="12">
      <c r="A21" s="3"/>
      <c r="B21" s="13" t="s">
        <v>18</v>
      </c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1"/>
    </row>
    <row r="22" spans="1:45" ht="12">
      <c r="A22" s="3"/>
      <c r="B22" s="1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1"/>
    </row>
    <row r="23" spans="1:45" ht="12">
      <c r="A23" s="3"/>
      <c r="B23" s="1"/>
      <c r="C23" s="1"/>
      <c r="D23" s="1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124</v>
      </c>
      <c r="P23" s="8">
        <v>126</v>
      </c>
      <c r="Q23" s="8">
        <v>121</v>
      </c>
      <c r="R23" s="8">
        <v>103</v>
      </c>
      <c r="S23" s="8">
        <v>115</v>
      </c>
      <c r="T23" s="8">
        <v>234</v>
      </c>
      <c r="U23" s="1">
        <v>238</v>
      </c>
      <c r="V23" s="1">
        <v>190</v>
      </c>
      <c r="W23" s="1">
        <v>216</v>
      </c>
      <c r="X23" s="1">
        <v>242</v>
      </c>
      <c r="Y23" s="1">
        <v>209</v>
      </c>
      <c r="Z23" s="1">
        <v>286</v>
      </c>
      <c r="AA23" s="1">
        <v>380</v>
      </c>
      <c r="AB23" s="1">
        <v>452</v>
      </c>
      <c r="AC23" s="1">
        <v>528</v>
      </c>
      <c r="AD23" s="1">
        <v>550</v>
      </c>
      <c r="AE23" s="1">
        <v>476</v>
      </c>
      <c r="AF23" s="1">
        <v>470</v>
      </c>
      <c r="AG23" s="1">
        <v>576</v>
      </c>
      <c r="AH23" s="1">
        <v>393</v>
      </c>
      <c r="AI23" s="1"/>
      <c r="AJ23" s="1">
        <v>471</v>
      </c>
      <c r="AK23" s="1"/>
      <c r="AL23" s="1">
        <v>456</v>
      </c>
      <c r="AM23" s="1"/>
      <c r="AN23" s="1">
        <v>501</v>
      </c>
      <c r="AO23" s="1"/>
      <c r="AP23" s="1">
        <v>546</v>
      </c>
      <c r="AQ23" s="1"/>
      <c r="AR23" s="1">
        <v>580</v>
      </c>
      <c r="AS23" s="21"/>
    </row>
    <row r="24" spans="1:45" ht="12">
      <c r="A24" s="3"/>
      <c r="B24" s="1"/>
      <c r="C24" s="1"/>
      <c r="D24" s="1" t="s"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50</v>
      </c>
      <c r="P24" s="8">
        <v>60</v>
      </c>
      <c r="Q24" s="8">
        <v>74</v>
      </c>
      <c r="R24" s="8">
        <v>48</v>
      </c>
      <c r="S24" s="8">
        <v>60</v>
      </c>
      <c r="T24" s="8">
        <v>163</v>
      </c>
      <c r="U24" s="1">
        <v>156</v>
      </c>
      <c r="V24" s="1">
        <v>142</v>
      </c>
      <c r="W24" s="1">
        <v>173</v>
      </c>
      <c r="X24" s="1">
        <v>161</v>
      </c>
      <c r="Y24" s="1">
        <v>132</v>
      </c>
      <c r="Z24" s="1">
        <v>166</v>
      </c>
      <c r="AA24" s="1">
        <v>216</v>
      </c>
      <c r="AB24" s="1">
        <v>244</v>
      </c>
      <c r="AC24" s="1">
        <v>253</v>
      </c>
      <c r="AD24" s="1">
        <v>264</v>
      </c>
      <c r="AE24" s="1">
        <v>256</v>
      </c>
      <c r="AF24" s="1">
        <v>260</v>
      </c>
      <c r="AG24" s="1">
        <v>264</v>
      </c>
      <c r="AH24" s="1">
        <v>236</v>
      </c>
      <c r="AI24" s="1"/>
      <c r="AJ24" s="1">
        <v>250</v>
      </c>
      <c r="AK24" s="1"/>
      <c r="AL24" s="1">
        <v>220</v>
      </c>
      <c r="AM24" s="1"/>
      <c r="AN24" s="1">
        <v>259</v>
      </c>
      <c r="AO24" s="1"/>
      <c r="AP24" s="1">
        <v>282</v>
      </c>
      <c r="AQ24" s="1"/>
      <c r="AR24" s="1">
        <v>294</v>
      </c>
      <c r="AS24" s="21"/>
    </row>
    <row r="25" spans="1:45" ht="12">
      <c r="A25" s="3"/>
      <c r="B25" s="1"/>
      <c r="C25" s="1"/>
      <c r="D25" s="7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20</v>
      </c>
      <c r="P25" s="9">
        <v>29</v>
      </c>
      <c r="Q25" s="9">
        <v>34</v>
      </c>
      <c r="R25" s="9">
        <v>12</v>
      </c>
      <c r="S25" s="9">
        <v>24</v>
      </c>
      <c r="T25" s="9">
        <v>41</v>
      </c>
      <c r="U25" s="7">
        <v>37</v>
      </c>
      <c r="V25" s="7">
        <v>37</v>
      </c>
      <c r="W25" s="9">
        <v>39</v>
      </c>
      <c r="X25" s="9">
        <v>36</v>
      </c>
      <c r="Y25" s="9">
        <v>46</v>
      </c>
      <c r="Z25" s="9">
        <v>62</v>
      </c>
      <c r="AA25" s="9">
        <v>78</v>
      </c>
      <c r="AB25" s="9">
        <v>64</v>
      </c>
      <c r="AC25" s="9">
        <v>65</v>
      </c>
      <c r="AD25" s="9">
        <v>63</v>
      </c>
      <c r="AE25" s="9">
        <v>77</v>
      </c>
      <c r="AF25" s="9">
        <v>92</v>
      </c>
      <c r="AG25" s="9">
        <v>74</v>
      </c>
      <c r="AH25" s="9">
        <v>72</v>
      </c>
      <c r="AI25" s="9"/>
      <c r="AJ25" s="9">
        <v>80</v>
      </c>
      <c r="AK25" s="9"/>
      <c r="AL25" s="9">
        <v>60</v>
      </c>
      <c r="AM25" s="9"/>
      <c r="AN25" s="9">
        <v>96</v>
      </c>
      <c r="AO25" s="9"/>
      <c r="AP25" s="9">
        <v>104</v>
      </c>
      <c r="AQ25" s="9"/>
      <c r="AR25" s="9">
        <v>100</v>
      </c>
      <c r="AS25" s="21"/>
    </row>
    <row r="26" spans="1:45" ht="12">
      <c r="A26" s="3"/>
      <c r="B26" s="1"/>
      <c r="C26" s="1"/>
      <c r="D26" s="25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aca="true" t="shared" si="10" ref="O26:Y26">O24/O23</f>
        <v>0.4032258064516129</v>
      </c>
      <c r="P26" s="10">
        <f t="shared" si="10"/>
        <v>0.47619047619047616</v>
      </c>
      <c r="Q26" s="10">
        <f t="shared" si="10"/>
        <v>0.6115702479338843</v>
      </c>
      <c r="R26" s="10">
        <f t="shared" si="10"/>
        <v>0.46601941747572817</v>
      </c>
      <c r="S26" s="10">
        <f t="shared" si="10"/>
        <v>0.5217391304347826</v>
      </c>
      <c r="T26" s="10">
        <f t="shared" si="10"/>
        <v>0.6965811965811965</v>
      </c>
      <c r="U26" s="10">
        <f t="shared" si="10"/>
        <v>0.6554621848739496</v>
      </c>
      <c r="V26" s="10">
        <f t="shared" si="10"/>
        <v>0.7473684210526316</v>
      </c>
      <c r="W26" s="10">
        <f t="shared" si="10"/>
        <v>0.8009259259259259</v>
      </c>
      <c r="X26" s="10">
        <f t="shared" si="10"/>
        <v>0.6652892561983471</v>
      </c>
      <c r="Y26" s="10">
        <f t="shared" si="10"/>
        <v>0.631578947368421</v>
      </c>
      <c r="Z26" s="10">
        <f aca="true" t="shared" si="11" ref="Z26:AB27">Z24/Z23</f>
        <v>0.5804195804195804</v>
      </c>
      <c r="AA26" s="10">
        <f t="shared" si="11"/>
        <v>0.5684210526315789</v>
      </c>
      <c r="AB26" s="10">
        <f t="shared" si="11"/>
        <v>0.5398230088495575</v>
      </c>
      <c r="AC26" s="10">
        <f aca="true" t="shared" si="12" ref="AC26:AE27">AC24/AC23</f>
        <v>0.4791666666666667</v>
      </c>
      <c r="AD26" s="10">
        <f t="shared" si="12"/>
        <v>0.48</v>
      </c>
      <c r="AE26" s="10">
        <f t="shared" si="12"/>
        <v>0.5378151260504201</v>
      </c>
      <c r="AF26" s="10">
        <f aca="true" t="shared" si="13" ref="AF26:AH27">AF24/AF23</f>
        <v>0.5531914893617021</v>
      </c>
      <c r="AG26" s="10">
        <f t="shared" si="13"/>
        <v>0.4583333333333333</v>
      </c>
      <c r="AH26" s="10">
        <f t="shared" si="13"/>
        <v>0.6005089058524173</v>
      </c>
      <c r="AI26" s="10"/>
      <c r="AJ26" s="10">
        <f>AJ24/AJ23</f>
        <v>0.5307855626326964</v>
      </c>
      <c r="AK26" s="10"/>
      <c r="AL26" s="10">
        <f>AL24/AL23</f>
        <v>0.4824561403508772</v>
      </c>
      <c r="AM26" s="10"/>
      <c r="AN26" s="10">
        <f>AN24/AN23</f>
        <v>0.5169660678642715</v>
      </c>
      <c r="AO26" s="10"/>
      <c r="AP26" s="10">
        <f>AP24/AP23</f>
        <v>0.5164835164835165</v>
      </c>
      <c r="AQ26" s="10"/>
      <c r="AR26" s="10">
        <f>AR24/AR23</f>
        <v>0.506896551724138</v>
      </c>
      <c r="AS26" s="21"/>
    </row>
    <row r="27" spans="1:45" ht="12">
      <c r="A27" s="3"/>
      <c r="B27" s="1"/>
      <c r="C27" s="1"/>
      <c r="D27" s="25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aca="true" t="shared" si="14" ref="O27:Y27">O25/O24</f>
        <v>0.4</v>
      </c>
      <c r="P27" s="10">
        <f t="shared" si="14"/>
        <v>0.48333333333333334</v>
      </c>
      <c r="Q27" s="10">
        <f t="shared" si="14"/>
        <v>0.4594594594594595</v>
      </c>
      <c r="R27" s="10">
        <f t="shared" si="14"/>
        <v>0.25</v>
      </c>
      <c r="S27" s="10">
        <f t="shared" si="14"/>
        <v>0.4</v>
      </c>
      <c r="T27" s="10">
        <f t="shared" si="14"/>
        <v>0.25153374233128833</v>
      </c>
      <c r="U27" s="10">
        <f t="shared" si="14"/>
        <v>0.23717948717948717</v>
      </c>
      <c r="V27" s="10">
        <f t="shared" si="14"/>
        <v>0.2605633802816901</v>
      </c>
      <c r="W27" s="10">
        <f t="shared" si="14"/>
        <v>0.2254335260115607</v>
      </c>
      <c r="X27" s="10">
        <f t="shared" si="14"/>
        <v>0.2236024844720497</v>
      </c>
      <c r="Y27" s="10">
        <f t="shared" si="14"/>
        <v>0.3484848484848485</v>
      </c>
      <c r="Z27" s="10">
        <f t="shared" si="11"/>
        <v>0.37349397590361444</v>
      </c>
      <c r="AA27" s="10">
        <f t="shared" si="11"/>
        <v>0.3611111111111111</v>
      </c>
      <c r="AB27" s="10">
        <f t="shared" si="11"/>
        <v>0.26229508196721313</v>
      </c>
      <c r="AC27" s="10">
        <f t="shared" si="12"/>
        <v>0.25691699604743085</v>
      </c>
      <c r="AD27" s="10">
        <f t="shared" si="12"/>
        <v>0.23863636363636365</v>
      </c>
      <c r="AE27" s="10">
        <f t="shared" si="12"/>
        <v>0.30078125</v>
      </c>
      <c r="AF27" s="10">
        <f t="shared" si="13"/>
        <v>0.35384615384615387</v>
      </c>
      <c r="AG27" s="10">
        <f t="shared" si="13"/>
        <v>0.2803030303030303</v>
      </c>
      <c r="AH27" s="10">
        <f t="shared" si="13"/>
        <v>0.3050847457627119</v>
      </c>
      <c r="AI27" s="10"/>
      <c r="AJ27" s="10">
        <f>AJ25/AJ24</f>
        <v>0.32</v>
      </c>
      <c r="AK27" s="10"/>
      <c r="AL27" s="10">
        <f>AL25/AL24</f>
        <v>0.2727272727272727</v>
      </c>
      <c r="AM27" s="10"/>
      <c r="AN27" s="10">
        <f>AN25/AN24</f>
        <v>0.37065637065637064</v>
      </c>
      <c r="AO27" s="10"/>
      <c r="AP27" s="10">
        <f>AP25/AP24</f>
        <v>0.36879432624113473</v>
      </c>
      <c r="AQ27" s="10"/>
      <c r="AR27" s="10">
        <f>AR25/AR24</f>
        <v>0.3401360544217687</v>
      </c>
      <c r="AS27" s="21"/>
    </row>
    <row r="28" spans="1:45" ht="12">
      <c r="A28" s="3"/>
      <c r="B28" s="1"/>
      <c r="C28" s="13" t="s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1"/>
    </row>
    <row r="29" spans="1:45" ht="12">
      <c r="A29" s="3"/>
      <c r="B29" s="1"/>
      <c r="C29" s="1"/>
      <c r="D29" s="1" t="s">
        <v>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310</v>
      </c>
      <c r="P29" s="8">
        <v>301</v>
      </c>
      <c r="Q29" s="8">
        <v>313</v>
      </c>
      <c r="R29" s="8">
        <v>283</v>
      </c>
      <c r="S29" s="8">
        <v>368</v>
      </c>
      <c r="T29" s="8">
        <v>524</v>
      </c>
      <c r="U29" s="1">
        <v>489</v>
      </c>
      <c r="V29" s="1">
        <v>430</v>
      </c>
      <c r="W29" s="1">
        <v>510</v>
      </c>
      <c r="X29" s="1">
        <v>498</v>
      </c>
      <c r="Y29" s="1">
        <v>509</v>
      </c>
      <c r="Z29" s="1">
        <v>589</v>
      </c>
      <c r="AA29" s="1">
        <v>651</v>
      </c>
      <c r="AB29" s="1">
        <v>753</v>
      </c>
      <c r="AC29" s="1">
        <v>833</v>
      </c>
      <c r="AD29" s="1">
        <v>773</v>
      </c>
      <c r="AE29" s="1">
        <v>706</v>
      </c>
      <c r="AF29" s="1">
        <v>677</v>
      </c>
      <c r="AG29" s="1">
        <v>752</v>
      </c>
      <c r="AH29" s="1">
        <v>572</v>
      </c>
      <c r="AI29" s="1"/>
      <c r="AJ29" s="1">
        <v>578</v>
      </c>
      <c r="AK29" s="1"/>
      <c r="AL29" s="1">
        <v>710</v>
      </c>
      <c r="AM29" s="1"/>
      <c r="AN29" s="1">
        <v>540</v>
      </c>
      <c r="AO29" s="1"/>
      <c r="AP29" s="1">
        <v>625</v>
      </c>
      <c r="AQ29" s="1"/>
      <c r="AR29" s="1">
        <v>596</v>
      </c>
      <c r="AS29" s="21"/>
    </row>
    <row r="30" spans="1:45" ht="12">
      <c r="A30" s="3"/>
      <c r="B30" s="1"/>
      <c r="C30" s="1"/>
      <c r="D30" s="1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236</v>
      </c>
      <c r="P30" s="8">
        <v>228</v>
      </c>
      <c r="Q30" s="8">
        <v>221</v>
      </c>
      <c r="R30" s="8">
        <v>198</v>
      </c>
      <c r="S30" s="8">
        <v>282</v>
      </c>
      <c r="T30" s="8">
        <v>407</v>
      </c>
      <c r="U30" s="1">
        <v>384</v>
      </c>
      <c r="V30" s="1">
        <v>310</v>
      </c>
      <c r="W30" s="1">
        <v>420</v>
      </c>
      <c r="X30" s="1">
        <v>377</v>
      </c>
      <c r="Y30" s="1">
        <v>353</v>
      </c>
      <c r="Z30" s="1">
        <v>404</v>
      </c>
      <c r="AA30" s="1">
        <v>410</v>
      </c>
      <c r="AB30" s="1">
        <v>482</v>
      </c>
      <c r="AC30" s="1">
        <v>535</v>
      </c>
      <c r="AD30" s="1">
        <v>534</v>
      </c>
      <c r="AE30" s="1">
        <v>557</v>
      </c>
      <c r="AF30" s="1">
        <v>520</v>
      </c>
      <c r="AG30" s="1">
        <v>519</v>
      </c>
      <c r="AH30" s="1">
        <v>406</v>
      </c>
      <c r="AI30" s="1"/>
      <c r="AJ30" s="1">
        <v>408</v>
      </c>
      <c r="AK30" s="1"/>
      <c r="AL30" s="1">
        <v>524</v>
      </c>
      <c r="AM30" s="1"/>
      <c r="AN30" s="1">
        <v>389</v>
      </c>
      <c r="AO30" s="1"/>
      <c r="AP30" s="1">
        <v>423</v>
      </c>
      <c r="AQ30" s="1"/>
      <c r="AR30" s="1">
        <v>371</v>
      </c>
      <c r="AS30" s="21"/>
    </row>
    <row r="31" spans="1:45" ht="12">
      <c r="A31" s="3"/>
      <c r="B31" s="1"/>
      <c r="C31" s="1"/>
      <c r="D31" s="7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96</v>
      </c>
      <c r="P31" s="9">
        <v>89</v>
      </c>
      <c r="Q31" s="9">
        <v>97</v>
      </c>
      <c r="R31" s="9">
        <v>91</v>
      </c>
      <c r="S31" s="9">
        <v>127</v>
      </c>
      <c r="T31" s="9">
        <v>251</v>
      </c>
      <c r="U31" s="7">
        <v>183</v>
      </c>
      <c r="V31" s="7">
        <v>139</v>
      </c>
      <c r="W31" s="9">
        <v>170</v>
      </c>
      <c r="X31" s="9">
        <v>173</v>
      </c>
      <c r="Y31" s="9">
        <v>146</v>
      </c>
      <c r="Z31" s="9">
        <v>216</v>
      </c>
      <c r="AA31" s="9">
        <v>172</v>
      </c>
      <c r="AB31" s="9">
        <v>217</v>
      </c>
      <c r="AC31" s="9">
        <v>238</v>
      </c>
      <c r="AD31" s="9">
        <v>223</v>
      </c>
      <c r="AE31" s="9">
        <v>237</v>
      </c>
      <c r="AF31" s="9">
        <v>241</v>
      </c>
      <c r="AG31" s="9">
        <v>241</v>
      </c>
      <c r="AH31" s="9">
        <v>235</v>
      </c>
      <c r="AI31" s="9"/>
      <c r="AJ31" s="9">
        <v>238</v>
      </c>
      <c r="AK31" s="9"/>
      <c r="AL31" s="9">
        <v>275</v>
      </c>
      <c r="AM31" s="9"/>
      <c r="AN31" s="9">
        <v>228</v>
      </c>
      <c r="AO31" s="9"/>
      <c r="AP31" s="9">
        <v>251</v>
      </c>
      <c r="AQ31" s="9"/>
      <c r="AR31" s="9">
        <v>212</v>
      </c>
      <c r="AS31" s="21"/>
    </row>
    <row r="32" spans="1:45" ht="12">
      <c r="A32" s="3"/>
      <c r="B32" s="1"/>
      <c r="C32" s="1"/>
      <c r="D32" s="25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aca="true" t="shared" si="15" ref="O32:Y32">O30/O29</f>
        <v>0.7612903225806451</v>
      </c>
      <c r="P32" s="10">
        <f t="shared" si="15"/>
        <v>0.7574750830564784</v>
      </c>
      <c r="Q32" s="10">
        <f t="shared" si="15"/>
        <v>0.7060702875399361</v>
      </c>
      <c r="R32" s="10">
        <f t="shared" si="15"/>
        <v>0.6996466431095406</v>
      </c>
      <c r="S32" s="10">
        <f t="shared" si="15"/>
        <v>0.7663043478260869</v>
      </c>
      <c r="T32" s="10">
        <f t="shared" si="15"/>
        <v>0.7767175572519084</v>
      </c>
      <c r="U32" s="10">
        <f t="shared" si="15"/>
        <v>0.7852760736196319</v>
      </c>
      <c r="V32" s="10">
        <f t="shared" si="15"/>
        <v>0.7209302325581395</v>
      </c>
      <c r="W32" s="10">
        <f t="shared" si="15"/>
        <v>0.8235294117647058</v>
      </c>
      <c r="X32" s="10">
        <f t="shared" si="15"/>
        <v>0.7570281124497992</v>
      </c>
      <c r="Y32" s="10">
        <f t="shared" si="15"/>
        <v>0.693516699410609</v>
      </c>
      <c r="Z32" s="10">
        <f aca="true" t="shared" si="16" ref="Z32:AB33">Z30/Z29</f>
        <v>0.6859083191850595</v>
      </c>
      <c r="AA32" s="10">
        <f t="shared" si="16"/>
        <v>0.6298003072196621</v>
      </c>
      <c r="AB32" s="10">
        <f t="shared" si="16"/>
        <v>0.6401062416998672</v>
      </c>
      <c r="AC32" s="10">
        <f aca="true" t="shared" si="17" ref="AC32:AE33">AC30/AC29</f>
        <v>0.6422569027611045</v>
      </c>
      <c r="AD32" s="10">
        <f t="shared" si="17"/>
        <v>0.6908150064683053</v>
      </c>
      <c r="AE32" s="10">
        <f t="shared" si="17"/>
        <v>0.7889518413597734</v>
      </c>
      <c r="AF32" s="10">
        <f aca="true" t="shared" si="18" ref="AF32:AH33">AF30/AF29</f>
        <v>0.7680945347119645</v>
      </c>
      <c r="AG32" s="10">
        <f t="shared" si="18"/>
        <v>0.6901595744680851</v>
      </c>
      <c r="AH32" s="10">
        <f t="shared" si="18"/>
        <v>0.7097902097902098</v>
      </c>
      <c r="AI32" s="10"/>
      <c r="AJ32" s="10">
        <f>AJ30/AJ29</f>
        <v>0.7058823529411765</v>
      </c>
      <c r="AK32" s="10"/>
      <c r="AL32" s="10">
        <f>AL30/AL29</f>
        <v>0.7380281690140845</v>
      </c>
      <c r="AM32" s="10"/>
      <c r="AN32" s="10">
        <f>AN30/AN29</f>
        <v>0.7203703703703703</v>
      </c>
      <c r="AO32" s="10"/>
      <c r="AP32" s="10">
        <f>AP30/AP29</f>
        <v>0.6768</v>
      </c>
      <c r="AQ32" s="10"/>
      <c r="AR32" s="10">
        <f>AR30/AR29</f>
        <v>0.62248322147651</v>
      </c>
      <c r="AS32" s="21"/>
    </row>
    <row r="33" spans="1:45" ht="12">
      <c r="A33" s="3"/>
      <c r="B33" s="1"/>
      <c r="C33" s="1"/>
      <c r="D33" s="25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aca="true" t="shared" si="19" ref="O33:Y33">O31/O30</f>
        <v>0.4067796610169492</v>
      </c>
      <c r="P33" s="10">
        <f t="shared" si="19"/>
        <v>0.39035087719298245</v>
      </c>
      <c r="Q33" s="10">
        <f t="shared" si="19"/>
        <v>0.43891402714932126</v>
      </c>
      <c r="R33" s="10">
        <f t="shared" si="19"/>
        <v>0.4595959595959596</v>
      </c>
      <c r="S33" s="10">
        <f t="shared" si="19"/>
        <v>0.450354609929078</v>
      </c>
      <c r="T33" s="10">
        <f t="shared" si="19"/>
        <v>0.6167076167076168</v>
      </c>
      <c r="U33" s="10">
        <f t="shared" si="19"/>
        <v>0.4765625</v>
      </c>
      <c r="V33" s="10">
        <f t="shared" si="19"/>
        <v>0.4483870967741935</v>
      </c>
      <c r="W33" s="10">
        <f t="shared" si="19"/>
        <v>0.40476190476190477</v>
      </c>
      <c r="X33" s="10">
        <f t="shared" si="19"/>
        <v>0.4588859416445623</v>
      </c>
      <c r="Y33" s="10">
        <f t="shared" si="19"/>
        <v>0.41359773371104813</v>
      </c>
      <c r="Z33" s="10">
        <f t="shared" si="16"/>
        <v>0.5346534653465347</v>
      </c>
      <c r="AA33" s="10">
        <f t="shared" si="16"/>
        <v>0.4195121951219512</v>
      </c>
      <c r="AB33" s="10">
        <f t="shared" si="16"/>
        <v>0.45020746887966806</v>
      </c>
      <c r="AC33" s="10">
        <f t="shared" si="17"/>
        <v>0.44485981308411215</v>
      </c>
      <c r="AD33" s="10">
        <f t="shared" si="17"/>
        <v>0.41760299625468167</v>
      </c>
      <c r="AE33" s="10">
        <f t="shared" si="17"/>
        <v>0.4254937163375224</v>
      </c>
      <c r="AF33" s="10">
        <f t="shared" si="18"/>
        <v>0.4634615384615385</v>
      </c>
      <c r="AG33" s="10">
        <f t="shared" si="18"/>
        <v>0.464354527938343</v>
      </c>
      <c r="AH33" s="10">
        <f t="shared" si="18"/>
        <v>0.5788177339901478</v>
      </c>
      <c r="AI33" s="10"/>
      <c r="AJ33" s="10">
        <f>AJ31/AJ30</f>
        <v>0.5833333333333334</v>
      </c>
      <c r="AK33" s="10"/>
      <c r="AL33" s="10">
        <f>AL31/AL30</f>
        <v>0.5248091603053435</v>
      </c>
      <c r="AM33" s="10"/>
      <c r="AN33" s="10">
        <f>AN31/AN30</f>
        <v>0.5861182519280206</v>
      </c>
      <c r="AO33" s="10"/>
      <c r="AP33" s="10">
        <f>AP31/AP30</f>
        <v>0.5933806146572104</v>
      </c>
      <c r="AQ33" s="10"/>
      <c r="AR33" s="10">
        <f>AR31/AR30</f>
        <v>0.5714285714285714</v>
      </c>
      <c r="AS33" s="21"/>
    </row>
    <row r="34" spans="1:45" ht="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1"/>
    </row>
    <row r="35" spans="1:45" ht="12">
      <c r="A35" s="3"/>
      <c r="B35" s="13" t="s">
        <v>19</v>
      </c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1"/>
    </row>
    <row r="36" spans="1:45" ht="12">
      <c r="A36" s="3"/>
      <c r="B36" s="1"/>
      <c r="C36" s="13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1"/>
    </row>
    <row r="37" spans="1:45" ht="12">
      <c r="A37" s="3"/>
      <c r="B37" s="1"/>
      <c r="C37" s="1"/>
      <c r="D37" s="1" t="s">
        <v>13</v>
      </c>
      <c r="E37" s="8">
        <v>2731</v>
      </c>
      <c r="F37" s="8">
        <v>2538</v>
      </c>
      <c r="G37" s="8">
        <v>2597</v>
      </c>
      <c r="H37" s="8">
        <v>2450</v>
      </c>
      <c r="I37" s="8">
        <v>2492</v>
      </c>
      <c r="J37" s="8">
        <v>2364</v>
      </c>
      <c r="K37" s="8">
        <v>2220</v>
      </c>
      <c r="L37" s="8">
        <v>2087</v>
      </c>
      <c r="M37" s="8">
        <v>2235</v>
      </c>
      <c r="N37" s="8"/>
      <c r="O37" s="8">
        <f aca="true" t="shared" si="20" ref="O37:Y37">O10+O23</f>
        <v>2278</v>
      </c>
      <c r="P37" s="8">
        <f t="shared" si="20"/>
        <v>2251</v>
      </c>
      <c r="Q37" s="8">
        <f t="shared" si="20"/>
        <v>1950</v>
      </c>
      <c r="R37" s="8">
        <f t="shared" si="20"/>
        <v>1608</v>
      </c>
      <c r="S37" s="8">
        <f t="shared" si="20"/>
        <v>1618</v>
      </c>
      <c r="T37" s="8">
        <f t="shared" si="20"/>
        <v>1766</v>
      </c>
      <c r="U37" s="8">
        <f t="shared" si="20"/>
        <v>1886</v>
      </c>
      <c r="V37" s="8">
        <f t="shared" si="20"/>
        <v>2007</v>
      </c>
      <c r="W37" s="8">
        <f t="shared" si="20"/>
        <v>1811</v>
      </c>
      <c r="X37" s="8">
        <f t="shared" si="20"/>
        <v>1798</v>
      </c>
      <c r="Y37" s="8">
        <f t="shared" si="20"/>
        <v>1666</v>
      </c>
      <c r="Z37" s="8">
        <f aca="true" t="shared" si="21" ref="Z37:AA39">Z10+Z23</f>
        <v>1721</v>
      </c>
      <c r="AA37" s="8">
        <f t="shared" si="21"/>
        <v>2074</v>
      </c>
      <c r="AB37" s="8">
        <f aca="true" t="shared" si="22" ref="AB37:AC39">AB10+AB23</f>
        <v>2074</v>
      </c>
      <c r="AC37" s="8">
        <f t="shared" si="22"/>
        <v>2262</v>
      </c>
      <c r="AD37" s="8">
        <f aca="true" t="shared" si="23" ref="AD37:AE39">AD10+AD23</f>
        <v>2257</v>
      </c>
      <c r="AE37" s="8">
        <f t="shared" si="23"/>
        <v>2169</v>
      </c>
      <c r="AF37" s="8">
        <f aca="true" t="shared" si="24" ref="AF37:AG39">AF10+AF23</f>
        <v>2143</v>
      </c>
      <c r="AG37" s="8">
        <f t="shared" si="24"/>
        <v>2308</v>
      </c>
      <c r="AH37" s="8">
        <f>AH10+AH23</f>
        <v>2116</v>
      </c>
      <c r="AI37" s="8"/>
      <c r="AJ37" s="8">
        <f>AJ10+AJ23</f>
        <v>2221</v>
      </c>
      <c r="AK37" s="8"/>
      <c r="AL37" s="8">
        <f>AL10+AL23</f>
        <v>2377</v>
      </c>
      <c r="AM37" s="8"/>
      <c r="AN37" s="8">
        <f>AN10+AN23</f>
        <v>2323</v>
      </c>
      <c r="AO37" s="8"/>
      <c r="AP37" s="8">
        <f>AP10+AP23</f>
        <v>2498</v>
      </c>
      <c r="AQ37" s="8"/>
      <c r="AR37" s="8">
        <f>AR10+AR23</f>
        <v>2444</v>
      </c>
      <c r="AS37" s="21"/>
    </row>
    <row r="38" spans="1:45" ht="12">
      <c r="A38" s="3"/>
      <c r="B38" s="1"/>
      <c r="C38" s="1"/>
      <c r="D38" s="1" t="s">
        <v>14</v>
      </c>
      <c r="E38" s="8">
        <v>2200</v>
      </c>
      <c r="F38" s="8">
        <v>1973</v>
      </c>
      <c r="G38" s="8">
        <v>2073</v>
      </c>
      <c r="H38" s="8">
        <v>1963</v>
      </c>
      <c r="I38" s="8">
        <v>1973</v>
      </c>
      <c r="J38" s="8">
        <v>1906</v>
      </c>
      <c r="K38" s="8">
        <v>1750</v>
      </c>
      <c r="L38" s="8">
        <v>1627</v>
      </c>
      <c r="M38" s="8">
        <v>1663</v>
      </c>
      <c r="N38" s="8"/>
      <c r="O38" s="8">
        <f aca="true" t="shared" si="25" ref="O38:Y38">O11+O24</f>
        <v>1559</v>
      </c>
      <c r="P38" s="8">
        <f t="shared" si="25"/>
        <v>1571</v>
      </c>
      <c r="Q38" s="8">
        <f t="shared" si="25"/>
        <v>1290</v>
      </c>
      <c r="R38" s="8">
        <f t="shared" si="25"/>
        <v>1045</v>
      </c>
      <c r="S38" s="8">
        <f t="shared" si="25"/>
        <v>1141</v>
      </c>
      <c r="T38" s="8">
        <f t="shared" si="25"/>
        <v>1337</v>
      </c>
      <c r="U38" s="8">
        <f t="shared" si="25"/>
        <v>1359</v>
      </c>
      <c r="V38" s="8">
        <f t="shared" si="25"/>
        <v>1715</v>
      </c>
      <c r="W38" s="8">
        <f t="shared" si="25"/>
        <v>1519</v>
      </c>
      <c r="X38" s="8">
        <f t="shared" si="25"/>
        <v>1459</v>
      </c>
      <c r="Y38" s="8">
        <f t="shared" si="25"/>
        <v>1308</v>
      </c>
      <c r="Z38" s="8">
        <f t="shared" si="21"/>
        <v>1241</v>
      </c>
      <c r="AA38" s="8">
        <f t="shared" si="21"/>
        <v>1408</v>
      </c>
      <c r="AB38" s="8">
        <f t="shared" si="22"/>
        <v>1411</v>
      </c>
      <c r="AC38" s="8">
        <f t="shared" si="22"/>
        <v>1408</v>
      </c>
      <c r="AD38" s="8">
        <f t="shared" si="23"/>
        <v>1373</v>
      </c>
      <c r="AE38" s="8">
        <f t="shared" si="23"/>
        <v>1345</v>
      </c>
      <c r="AF38" s="8">
        <f t="shared" si="24"/>
        <v>1368</v>
      </c>
      <c r="AG38" s="8">
        <f t="shared" si="24"/>
        <v>1429</v>
      </c>
      <c r="AH38" s="8">
        <f>AH11+AH24</f>
        <v>1259</v>
      </c>
      <c r="AI38" s="8"/>
      <c r="AJ38" s="8">
        <f>AJ11+AJ24</f>
        <v>1335</v>
      </c>
      <c r="AK38" s="8"/>
      <c r="AL38" s="8">
        <f>AL11+AL24</f>
        <v>1386</v>
      </c>
      <c r="AM38" s="8"/>
      <c r="AN38" s="8">
        <f>AN11+AN24</f>
        <v>1252</v>
      </c>
      <c r="AO38" s="8"/>
      <c r="AP38" s="8">
        <f>AP11+AP24</f>
        <v>1349</v>
      </c>
      <c r="AQ38" s="8"/>
      <c r="AR38" s="8">
        <f>AR11+AR24</f>
        <v>1348</v>
      </c>
      <c r="AS38" s="21"/>
    </row>
    <row r="39" spans="1:45" ht="12">
      <c r="A39" s="3"/>
      <c r="B39" s="1"/>
      <c r="C39" s="1"/>
      <c r="D39" s="7" t="s">
        <v>15</v>
      </c>
      <c r="E39" s="9">
        <v>1489</v>
      </c>
      <c r="F39" s="9">
        <v>1343</v>
      </c>
      <c r="G39" s="9">
        <v>1291</v>
      </c>
      <c r="H39" s="9">
        <v>1208</v>
      </c>
      <c r="I39" s="9">
        <v>1186</v>
      </c>
      <c r="J39" s="9">
        <v>1169</v>
      </c>
      <c r="K39" s="9">
        <v>1053</v>
      </c>
      <c r="L39" s="9">
        <v>993</v>
      </c>
      <c r="M39" s="9">
        <v>1026</v>
      </c>
      <c r="N39" s="9"/>
      <c r="O39" s="9">
        <f aca="true" t="shared" si="26" ref="O39:Y39">O12+O25</f>
        <v>948</v>
      </c>
      <c r="P39" s="9">
        <f t="shared" si="26"/>
        <v>941</v>
      </c>
      <c r="Q39" s="9">
        <f t="shared" si="26"/>
        <v>646</v>
      </c>
      <c r="R39" s="9">
        <f t="shared" si="26"/>
        <v>479</v>
      </c>
      <c r="S39" s="9">
        <f t="shared" si="26"/>
        <v>477</v>
      </c>
      <c r="T39" s="9">
        <f t="shared" si="26"/>
        <v>535</v>
      </c>
      <c r="U39" s="9">
        <f t="shared" si="26"/>
        <v>688</v>
      </c>
      <c r="V39" s="9">
        <f t="shared" si="26"/>
        <v>758</v>
      </c>
      <c r="W39" s="9">
        <f t="shared" si="26"/>
        <v>610</v>
      </c>
      <c r="X39" s="9">
        <f t="shared" si="26"/>
        <v>701</v>
      </c>
      <c r="Y39" s="9">
        <f t="shared" si="26"/>
        <v>645</v>
      </c>
      <c r="Z39" s="9">
        <f t="shared" si="21"/>
        <v>630</v>
      </c>
      <c r="AA39" s="9">
        <f t="shared" si="21"/>
        <v>675</v>
      </c>
      <c r="AB39" s="9">
        <f t="shared" si="22"/>
        <v>540</v>
      </c>
      <c r="AC39" s="9">
        <f t="shared" si="22"/>
        <v>543</v>
      </c>
      <c r="AD39" s="9">
        <f t="shared" si="23"/>
        <v>440</v>
      </c>
      <c r="AE39" s="9">
        <f t="shared" si="23"/>
        <v>577</v>
      </c>
      <c r="AF39" s="9">
        <f t="shared" si="24"/>
        <v>538</v>
      </c>
      <c r="AG39" s="9">
        <f t="shared" si="24"/>
        <v>550</v>
      </c>
      <c r="AH39" s="9">
        <f>AH12+AH25</f>
        <v>479</v>
      </c>
      <c r="AI39" s="9"/>
      <c r="AJ39" s="9">
        <f>AJ12+AJ25</f>
        <v>527</v>
      </c>
      <c r="AK39" s="9"/>
      <c r="AL39" s="9">
        <f>AL12+AL25</f>
        <v>515</v>
      </c>
      <c r="AM39" s="9"/>
      <c r="AN39" s="9">
        <f>AN12+AN25</f>
        <v>508</v>
      </c>
      <c r="AO39" s="9"/>
      <c r="AP39" s="9">
        <f>AP12+AP25</f>
        <v>547</v>
      </c>
      <c r="AQ39" s="9"/>
      <c r="AR39" s="9">
        <f>AR12+AR25</f>
        <v>501</v>
      </c>
      <c r="AS39" s="21"/>
    </row>
    <row r="40" spans="1:45" ht="12">
      <c r="A40" s="3"/>
      <c r="B40" s="1"/>
      <c r="C40" s="1"/>
      <c r="D40" s="25" t="s">
        <v>27</v>
      </c>
      <c r="E40" s="10">
        <f aca="true" t="shared" si="27" ref="E40:M40">E38/E37</f>
        <v>0.8055657268399854</v>
      </c>
      <c r="F40" s="10">
        <f t="shared" si="27"/>
        <v>0.7773837667454688</v>
      </c>
      <c r="G40" s="10">
        <f t="shared" si="27"/>
        <v>0.7982287254524452</v>
      </c>
      <c r="H40" s="10">
        <f t="shared" si="27"/>
        <v>0.8012244897959183</v>
      </c>
      <c r="I40" s="10">
        <f t="shared" si="27"/>
        <v>0.7917335473515249</v>
      </c>
      <c r="J40" s="10">
        <f t="shared" si="27"/>
        <v>0.8062605752961083</v>
      </c>
      <c r="K40" s="10">
        <f t="shared" si="27"/>
        <v>0.7882882882882883</v>
      </c>
      <c r="L40" s="10">
        <f t="shared" si="27"/>
        <v>0.7795879252515573</v>
      </c>
      <c r="M40" s="10">
        <f t="shared" si="27"/>
        <v>0.7440715883668904</v>
      </c>
      <c r="N40" s="10"/>
      <c r="O40" s="10">
        <f aca="true" t="shared" si="28" ref="O40:Y40">O38/O37</f>
        <v>0.6843722563652327</v>
      </c>
      <c r="P40" s="10">
        <f t="shared" si="28"/>
        <v>0.6979120390937361</v>
      </c>
      <c r="Q40" s="10">
        <f t="shared" si="28"/>
        <v>0.6615384615384615</v>
      </c>
      <c r="R40" s="10">
        <f t="shared" si="28"/>
        <v>0.6498756218905473</v>
      </c>
      <c r="S40" s="10">
        <f t="shared" si="28"/>
        <v>0.7051915945611866</v>
      </c>
      <c r="T40" s="10">
        <f t="shared" si="28"/>
        <v>0.7570781426953568</v>
      </c>
      <c r="U40" s="10">
        <f t="shared" si="28"/>
        <v>0.7205726405090138</v>
      </c>
      <c r="V40" s="10">
        <f t="shared" si="28"/>
        <v>0.8545092177379173</v>
      </c>
      <c r="W40" s="10">
        <f t="shared" si="28"/>
        <v>0.8387631143014909</v>
      </c>
      <c r="X40" s="10">
        <f t="shared" si="28"/>
        <v>0.8114571746384872</v>
      </c>
      <c r="Y40" s="10">
        <f t="shared" si="28"/>
        <v>0.7851140456182473</v>
      </c>
      <c r="Z40" s="10">
        <f aca="true" t="shared" si="29" ref="Z40:AB41">Z38/Z37</f>
        <v>0.7210923881464265</v>
      </c>
      <c r="AA40" s="10">
        <f t="shared" si="29"/>
        <v>0.6788813886210222</v>
      </c>
      <c r="AB40" s="10">
        <f t="shared" si="29"/>
        <v>0.680327868852459</v>
      </c>
      <c r="AC40" s="10">
        <f aca="true" t="shared" si="30" ref="AC40:AE41">AC38/AC37</f>
        <v>0.6224580017683466</v>
      </c>
      <c r="AD40" s="10">
        <f t="shared" si="30"/>
        <v>0.6083296411165263</v>
      </c>
      <c r="AE40" s="10">
        <f t="shared" si="30"/>
        <v>0.62010142923006</v>
      </c>
      <c r="AF40" s="10">
        <f aca="true" t="shared" si="31" ref="AF40:AH41">AF38/AF37</f>
        <v>0.6383574428371442</v>
      </c>
      <c r="AG40" s="10">
        <f t="shared" si="31"/>
        <v>0.6191507798960139</v>
      </c>
      <c r="AH40" s="10">
        <f t="shared" si="31"/>
        <v>0.5949905482041588</v>
      </c>
      <c r="AI40" s="10"/>
      <c r="AJ40" s="10">
        <f>AJ38/AJ37</f>
        <v>0.6010805943268798</v>
      </c>
      <c r="AK40" s="10"/>
      <c r="AL40" s="10">
        <f>AL38/AL37</f>
        <v>0.5830879259570888</v>
      </c>
      <c r="AM40" s="10"/>
      <c r="AN40" s="10">
        <f>AN38/AN37</f>
        <v>0.538958243650452</v>
      </c>
      <c r="AO40" s="10"/>
      <c r="AP40" s="10">
        <f>AP38/AP37</f>
        <v>0.5400320256204963</v>
      </c>
      <c r="AQ40" s="10"/>
      <c r="AR40" s="10">
        <f>AR38/AR37</f>
        <v>0.5515548281505729</v>
      </c>
      <c r="AS40" s="21"/>
    </row>
    <row r="41" spans="1:45" ht="12">
      <c r="A41" s="3"/>
      <c r="B41" s="1"/>
      <c r="C41" s="1"/>
      <c r="D41" s="25" t="s">
        <v>16</v>
      </c>
      <c r="E41" s="10">
        <f aca="true" t="shared" si="32" ref="E41:M41">E39/E38</f>
        <v>0.6768181818181818</v>
      </c>
      <c r="F41" s="10">
        <f t="shared" si="32"/>
        <v>0.6806893056259503</v>
      </c>
      <c r="G41" s="10">
        <f t="shared" si="32"/>
        <v>0.6227689339122046</v>
      </c>
      <c r="H41" s="10">
        <f t="shared" si="32"/>
        <v>0.6153846153846154</v>
      </c>
      <c r="I41" s="10">
        <f t="shared" si="32"/>
        <v>0.601115053218449</v>
      </c>
      <c r="J41" s="10">
        <f t="shared" si="32"/>
        <v>0.6133263378803777</v>
      </c>
      <c r="K41" s="10">
        <f t="shared" si="32"/>
        <v>0.6017142857142858</v>
      </c>
      <c r="L41" s="10">
        <f t="shared" si="32"/>
        <v>0.6103257529194838</v>
      </c>
      <c r="M41" s="10">
        <f t="shared" si="32"/>
        <v>0.6169573060733614</v>
      </c>
      <c r="N41" s="10"/>
      <c r="O41" s="10">
        <f aca="true" t="shared" si="33" ref="O41:Y41">O39/O38</f>
        <v>0.6080821039127646</v>
      </c>
      <c r="P41" s="10">
        <f t="shared" si="33"/>
        <v>0.5989815404201145</v>
      </c>
      <c r="Q41" s="10">
        <f t="shared" si="33"/>
        <v>0.5007751937984496</v>
      </c>
      <c r="R41" s="10">
        <f t="shared" si="33"/>
        <v>0.4583732057416268</v>
      </c>
      <c r="S41" s="10">
        <f t="shared" si="33"/>
        <v>0.4180543382997371</v>
      </c>
      <c r="T41" s="10">
        <f t="shared" si="33"/>
        <v>0.40014958863126404</v>
      </c>
      <c r="U41" s="10">
        <f t="shared" si="33"/>
        <v>0.5062545989698307</v>
      </c>
      <c r="V41" s="10">
        <f t="shared" si="33"/>
        <v>0.44198250728862976</v>
      </c>
      <c r="W41" s="10">
        <f t="shared" si="33"/>
        <v>0.40157998683344304</v>
      </c>
      <c r="X41" s="10">
        <f t="shared" si="33"/>
        <v>0.48046607265250174</v>
      </c>
      <c r="Y41" s="10">
        <f t="shared" si="33"/>
        <v>0.49311926605504586</v>
      </c>
      <c r="Z41" s="10">
        <f t="shared" si="29"/>
        <v>0.5076551168412571</v>
      </c>
      <c r="AA41" s="10">
        <f t="shared" si="29"/>
        <v>0.4794034090909091</v>
      </c>
      <c r="AB41" s="10">
        <f t="shared" si="29"/>
        <v>0.3827072997873848</v>
      </c>
      <c r="AC41" s="10">
        <f t="shared" si="30"/>
        <v>0.3856534090909091</v>
      </c>
      <c r="AD41" s="10">
        <f t="shared" si="30"/>
        <v>0.32046613255644574</v>
      </c>
      <c r="AE41" s="10">
        <f t="shared" si="30"/>
        <v>0.428996282527881</v>
      </c>
      <c r="AF41" s="10">
        <f t="shared" si="31"/>
        <v>0.3932748538011696</v>
      </c>
      <c r="AG41" s="10">
        <f t="shared" si="31"/>
        <v>0.38488453463960814</v>
      </c>
      <c r="AH41" s="10">
        <f t="shared" si="31"/>
        <v>0.38046068308181097</v>
      </c>
      <c r="AI41" s="10"/>
      <c r="AJ41" s="10">
        <f>AJ39/AJ38</f>
        <v>0.3947565543071161</v>
      </c>
      <c r="AK41" s="10"/>
      <c r="AL41" s="10">
        <f>AL39/AL38</f>
        <v>0.37157287157287155</v>
      </c>
      <c r="AM41" s="10"/>
      <c r="AN41" s="10">
        <f>AN39/AN38</f>
        <v>0.4057507987220447</v>
      </c>
      <c r="AO41" s="10"/>
      <c r="AP41" s="10">
        <f>AP39/AP38</f>
        <v>0.40548554484803556</v>
      </c>
      <c r="AQ41" s="10"/>
      <c r="AR41" s="10">
        <f>AR39/AR38</f>
        <v>0.37166172106824924</v>
      </c>
      <c r="AS41" s="21"/>
    </row>
    <row r="42" spans="1:45" ht="12">
      <c r="A42" s="3"/>
      <c r="B42" s="1"/>
      <c r="C42" s="13" t="s">
        <v>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1"/>
    </row>
    <row r="43" spans="1:45" ht="12">
      <c r="A43" s="3"/>
      <c r="B43" s="1"/>
      <c r="C43" s="1"/>
      <c r="D43" s="1" t="s">
        <v>13</v>
      </c>
      <c r="E43" s="8"/>
      <c r="F43" s="8"/>
      <c r="G43" s="8"/>
      <c r="H43" s="8"/>
      <c r="I43" s="8"/>
      <c r="J43" s="8">
        <v>3137</v>
      </c>
      <c r="K43" s="8">
        <v>2992</v>
      </c>
      <c r="L43" s="8">
        <v>3026</v>
      </c>
      <c r="M43" s="8">
        <v>3411</v>
      </c>
      <c r="N43" s="8"/>
      <c r="O43" s="8">
        <f aca="true" t="shared" si="34" ref="O43:Y43">O16+O29</f>
        <v>3556</v>
      </c>
      <c r="P43" s="8">
        <f t="shared" si="34"/>
        <v>3679</v>
      </c>
      <c r="Q43" s="8">
        <f t="shared" si="34"/>
        <v>3676</v>
      </c>
      <c r="R43" s="8">
        <f t="shared" si="34"/>
        <v>3190</v>
      </c>
      <c r="S43" s="8">
        <f t="shared" si="34"/>
        <v>3397</v>
      </c>
      <c r="T43" s="8">
        <f t="shared" si="34"/>
        <v>3754</v>
      </c>
      <c r="U43" s="8">
        <f t="shared" si="34"/>
        <v>3436</v>
      </c>
      <c r="V43" s="8">
        <f t="shared" si="34"/>
        <v>3431</v>
      </c>
      <c r="W43" s="8">
        <f t="shared" si="34"/>
        <v>3443</v>
      </c>
      <c r="X43" s="8">
        <f t="shared" si="34"/>
        <v>3494</v>
      </c>
      <c r="Y43" s="8">
        <f t="shared" si="34"/>
        <v>3490</v>
      </c>
      <c r="Z43" s="8">
        <f aca="true" t="shared" si="35" ref="Z43:AA45">Z16+Z29</f>
        <v>3581</v>
      </c>
      <c r="AA43" s="8">
        <f t="shared" si="35"/>
        <v>3907</v>
      </c>
      <c r="AB43" s="8">
        <f aca="true" t="shared" si="36" ref="AB43:AC45">AB16+AB29</f>
        <v>4052</v>
      </c>
      <c r="AC43" s="8">
        <f t="shared" si="36"/>
        <v>4119</v>
      </c>
      <c r="AD43" s="8">
        <f aca="true" t="shared" si="37" ref="AD43:AE45">AD16+AD29</f>
        <v>3869</v>
      </c>
      <c r="AE43" s="8">
        <f t="shared" si="37"/>
        <v>3643</v>
      </c>
      <c r="AF43" s="8">
        <f aca="true" t="shared" si="38" ref="AF43:AG45">AF16+AF29</f>
        <v>3534</v>
      </c>
      <c r="AG43" s="8">
        <f t="shared" si="38"/>
        <v>3803</v>
      </c>
      <c r="AH43" s="8">
        <f>AH16+AH29</f>
        <v>3379</v>
      </c>
      <c r="AI43" s="8"/>
      <c r="AJ43" s="8">
        <f>AJ16+AJ29</f>
        <v>3488</v>
      </c>
      <c r="AK43" s="8"/>
      <c r="AL43" s="8">
        <f>AL16+AL29</f>
        <v>4618</v>
      </c>
      <c r="AM43" s="8"/>
      <c r="AN43" s="8">
        <f>AN16+AN29</f>
        <v>3615</v>
      </c>
      <c r="AO43" s="8"/>
      <c r="AP43" s="8">
        <f>AP16+AP29</f>
        <v>3826</v>
      </c>
      <c r="AQ43" s="8"/>
      <c r="AR43" s="8">
        <f>AR16+AR29</f>
        <v>3778</v>
      </c>
      <c r="AS43" s="21"/>
    </row>
    <row r="44" spans="1:45" ht="12">
      <c r="A44" s="3"/>
      <c r="B44" s="1"/>
      <c r="C44" s="1"/>
      <c r="D44" s="1" t="s">
        <v>14</v>
      </c>
      <c r="E44" s="8"/>
      <c r="F44" s="8"/>
      <c r="G44" s="8"/>
      <c r="H44" s="8"/>
      <c r="I44" s="8"/>
      <c r="J44" s="8">
        <v>2493</v>
      </c>
      <c r="K44" s="8">
        <v>2354</v>
      </c>
      <c r="L44" s="8">
        <v>2378</v>
      </c>
      <c r="M44" s="8">
        <v>2696</v>
      </c>
      <c r="N44" s="8"/>
      <c r="O44" s="8">
        <f aca="true" t="shared" si="39" ref="O44:Y44">O17+O30</f>
        <v>2855</v>
      </c>
      <c r="P44" s="8">
        <f t="shared" si="39"/>
        <v>2947</v>
      </c>
      <c r="Q44" s="8">
        <f t="shared" si="39"/>
        <v>2889</v>
      </c>
      <c r="R44" s="8">
        <f t="shared" si="39"/>
        <v>2470</v>
      </c>
      <c r="S44" s="8">
        <f t="shared" si="39"/>
        <v>2788</v>
      </c>
      <c r="T44" s="8">
        <f t="shared" si="39"/>
        <v>3185</v>
      </c>
      <c r="U44" s="8">
        <f t="shared" si="39"/>
        <v>2770</v>
      </c>
      <c r="V44" s="8">
        <f t="shared" si="39"/>
        <v>2953</v>
      </c>
      <c r="W44" s="8">
        <f t="shared" si="39"/>
        <v>3030</v>
      </c>
      <c r="X44" s="8">
        <f t="shared" si="39"/>
        <v>2995</v>
      </c>
      <c r="Y44" s="8">
        <f t="shared" si="39"/>
        <v>2951</v>
      </c>
      <c r="Z44" s="8">
        <f t="shared" si="35"/>
        <v>2942</v>
      </c>
      <c r="AA44" s="8">
        <f t="shared" si="35"/>
        <v>3006</v>
      </c>
      <c r="AB44" s="8">
        <f t="shared" si="36"/>
        <v>3076</v>
      </c>
      <c r="AC44" s="8">
        <f t="shared" si="36"/>
        <v>3124</v>
      </c>
      <c r="AD44" s="8">
        <f t="shared" si="37"/>
        <v>3005</v>
      </c>
      <c r="AE44" s="8">
        <f t="shared" si="37"/>
        <v>3052</v>
      </c>
      <c r="AF44" s="8">
        <f t="shared" si="38"/>
        <v>2878</v>
      </c>
      <c r="AG44" s="8">
        <f t="shared" si="38"/>
        <v>2975</v>
      </c>
      <c r="AH44" s="8">
        <f>AH17+AH30</f>
        <v>2660</v>
      </c>
      <c r="AI44" s="8"/>
      <c r="AJ44" s="8">
        <f>AJ17+AJ30</f>
        <v>2675</v>
      </c>
      <c r="AK44" s="8"/>
      <c r="AL44" s="8">
        <f>AL17+AL30</f>
        <v>3609</v>
      </c>
      <c r="AM44" s="8"/>
      <c r="AN44" s="8">
        <f>AN17+AN30</f>
        <v>2702</v>
      </c>
      <c r="AO44" s="8"/>
      <c r="AP44" s="8">
        <f>AP17+AP30</f>
        <v>2812</v>
      </c>
      <c r="AQ44" s="8"/>
      <c r="AR44" s="8">
        <f>AR17+AR30</f>
        <v>2617</v>
      </c>
      <c r="AS44" s="21"/>
    </row>
    <row r="45" spans="1:45" ht="12">
      <c r="A45" s="3"/>
      <c r="B45" s="1"/>
      <c r="C45" s="1"/>
      <c r="D45" s="7" t="s">
        <v>15</v>
      </c>
      <c r="E45" s="9"/>
      <c r="F45" s="9"/>
      <c r="G45" s="9"/>
      <c r="H45" s="9"/>
      <c r="I45" s="9"/>
      <c r="J45" s="9">
        <v>1575</v>
      </c>
      <c r="K45" s="9">
        <v>1514</v>
      </c>
      <c r="L45" s="9">
        <v>1622</v>
      </c>
      <c r="M45" s="9">
        <v>1772</v>
      </c>
      <c r="N45" s="9"/>
      <c r="O45" s="9">
        <f aca="true" t="shared" si="40" ref="O45:Y45">O18+O31</f>
        <v>1817</v>
      </c>
      <c r="P45" s="9">
        <f t="shared" si="40"/>
        <v>1759</v>
      </c>
      <c r="Q45" s="9">
        <f t="shared" si="40"/>
        <v>1728</v>
      </c>
      <c r="R45" s="9">
        <f t="shared" si="40"/>
        <v>1480</v>
      </c>
      <c r="S45" s="9">
        <f t="shared" si="40"/>
        <v>1675</v>
      </c>
      <c r="T45" s="9">
        <f t="shared" si="40"/>
        <v>2037</v>
      </c>
      <c r="U45" s="9">
        <f t="shared" si="40"/>
        <v>1794</v>
      </c>
      <c r="V45" s="9">
        <f t="shared" si="40"/>
        <v>1708</v>
      </c>
      <c r="W45" s="9">
        <f t="shared" si="40"/>
        <v>1722</v>
      </c>
      <c r="X45" s="9">
        <f t="shared" si="40"/>
        <v>1662</v>
      </c>
      <c r="Y45" s="9">
        <f t="shared" si="40"/>
        <v>1699</v>
      </c>
      <c r="Z45" s="9">
        <f t="shared" si="35"/>
        <v>1881</v>
      </c>
      <c r="AA45" s="9">
        <f t="shared" si="35"/>
        <v>1762</v>
      </c>
      <c r="AB45" s="9">
        <f t="shared" si="36"/>
        <v>1787</v>
      </c>
      <c r="AC45" s="9">
        <f t="shared" si="36"/>
        <v>1831</v>
      </c>
      <c r="AD45" s="9">
        <f t="shared" si="37"/>
        <v>1605</v>
      </c>
      <c r="AE45" s="9">
        <f t="shared" si="37"/>
        <v>1643</v>
      </c>
      <c r="AF45" s="9">
        <f t="shared" si="38"/>
        <v>1713</v>
      </c>
      <c r="AG45" s="9">
        <f t="shared" si="38"/>
        <v>1682</v>
      </c>
      <c r="AH45" s="9">
        <f>AH18+AH31</f>
        <v>1848</v>
      </c>
      <c r="AI45" s="9"/>
      <c r="AJ45" s="9">
        <f>AJ18+AJ31</f>
        <v>1848</v>
      </c>
      <c r="AK45" s="9"/>
      <c r="AL45" s="9">
        <f>AL18+AL31</f>
        <v>2382</v>
      </c>
      <c r="AM45" s="9"/>
      <c r="AN45" s="9">
        <f>AN18+AN31</f>
        <v>1920</v>
      </c>
      <c r="AO45" s="9"/>
      <c r="AP45" s="9">
        <f>AP18+AP31</f>
        <v>1972</v>
      </c>
      <c r="AQ45" s="9"/>
      <c r="AR45" s="9">
        <f>AR18+AR31</f>
        <v>1804</v>
      </c>
      <c r="AS45" s="21"/>
    </row>
    <row r="46" spans="1:45" ht="12">
      <c r="A46" s="3"/>
      <c r="B46" s="1"/>
      <c r="C46" s="1"/>
      <c r="D46" s="25" t="s">
        <v>27</v>
      </c>
      <c r="E46" s="10"/>
      <c r="F46" s="10"/>
      <c r="G46" s="10"/>
      <c r="H46" s="10"/>
      <c r="I46" s="10"/>
      <c r="J46" s="10">
        <f aca="true" t="shared" si="41" ref="J46:M47">J44/J43</f>
        <v>0.7947083200510041</v>
      </c>
      <c r="K46" s="10">
        <f t="shared" si="41"/>
        <v>0.7867647058823529</v>
      </c>
      <c r="L46" s="10">
        <f t="shared" si="41"/>
        <v>0.7858559153998678</v>
      </c>
      <c r="M46" s="10">
        <f t="shared" si="41"/>
        <v>0.7903840515977719</v>
      </c>
      <c r="N46" s="10"/>
      <c r="O46" s="10">
        <f aca="true" t="shared" si="42" ref="O46:Y46">O44/O43</f>
        <v>0.8028683914510686</v>
      </c>
      <c r="P46" s="10">
        <f t="shared" si="42"/>
        <v>0.801032889372112</v>
      </c>
      <c r="Q46" s="10">
        <f t="shared" si="42"/>
        <v>0.7859085963003264</v>
      </c>
      <c r="R46" s="10">
        <f t="shared" si="42"/>
        <v>0.774294670846395</v>
      </c>
      <c r="S46" s="10">
        <f t="shared" si="42"/>
        <v>0.8207241683838681</v>
      </c>
      <c r="T46" s="10">
        <f t="shared" si="42"/>
        <v>0.8484283431006926</v>
      </c>
      <c r="U46" s="10">
        <f t="shared" si="42"/>
        <v>0.8061699650756694</v>
      </c>
      <c r="V46" s="10">
        <f t="shared" si="42"/>
        <v>0.8606820169046925</v>
      </c>
      <c r="W46" s="10">
        <f t="shared" si="42"/>
        <v>0.8800464711007842</v>
      </c>
      <c r="X46" s="10">
        <f t="shared" si="42"/>
        <v>0.8571837435603893</v>
      </c>
      <c r="Y46" s="10">
        <f t="shared" si="42"/>
        <v>0.8455587392550143</v>
      </c>
      <c r="Z46" s="10">
        <f aca="true" t="shared" si="43" ref="Z46:AB47">Z44/Z43</f>
        <v>0.8215582239597877</v>
      </c>
      <c r="AA46" s="10">
        <f t="shared" si="43"/>
        <v>0.7693882774507295</v>
      </c>
      <c r="AB46" s="10">
        <f t="shared" si="43"/>
        <v>0.7591312931885489</v>
      </c>
      <c r="AC46" s="10">
        <f aca="true" t="shared" si="44" ref="AC46:AE47">AC44/AC43</f>
        <v>0.7584365137169216</v>
      </c>
      <c r="AD46" s="10">
        <f t="shared" si="44"/>
        <v>0.7766864822951667</v>
      </c>
      <c r="AE46" s="10">
        <f t="shared" si="44"/>
        <v>0.8377710678012626</v>
      </c>
      <c r="AF46" s="10">
        <f aca="true" t="shared" si="45" ref="AF46:AH47">AF44/AF43</f>
        <v>0.8143746462931523</v>
      </c>
      <c r="AG46" s="10">
        <f t="shared" si="45"/>
        <v>0.7822771496187221</v>
      </c>
      <c r="AH46" s="10">
        <f t="shared" si="45"/>
        <v>0.7872151524119562</v>
      </c>
      <c r="AI46" s="10"/>
      <c r="AJ46" s="10">
        <f>AJ44/AJ43</f>
        <v>0.7669151376146789</v>
      </c>
      <c r="AK46" s="10"/>
      <c r="AL46" s="10">
        <f>AL44/AL43</f>
        <v>0.781507145950628</v>
      </c>
      <c r="AM46" s="10"/>
      <c r="AN46" s="10">
        <f>AN44/AN43</f>
        <v>0.7474412171507607</v>
      </c>
      <c r="AO46" s="10"/>
      <c r="AP46" s="10">
        <f>AP44/AP43</f>
        <v>0.7349712493465761</v>
      </c>
      <c r="AQ46" s="10"/>
      <c r="AR46" s="10">
        <f>AR44/AR43</f>
        <v>0.6926945473795659</v>
      </c>
      <c r="AS46" s="21"/>
    </row>
    <row r="47" spans="1:45" ht="12">
      <c r="A47" s="3"/>
      <c r="B47" s="1"/>
      <c r="C47" s="1"/>
      <c r="D47" s="25" t="s">
        <v>16</v>
      </c>
      <c r="E47" s="10"/>
      <c r="F47" s="10"/>
      <c r="G47" s="10"/>
      <c r="H47" s="10"/>
      <c r="I47" s="10"/>
      <c r="J47" s="10">
        <f t="shared" si="41"/>
        <v>0.631768953068592</v>
      </c>
      <c r="K47" s="10">
        <f t="shared" si="41"/>
        <v>0.643160577740017</v>
      </c>
      <c r="L47" s="10">
        <f t="shared" si="41"/>
        <v>0.6820857863751051</v>
      </c>
      <c r="M47" s="10">
        <f t="shared" si="41"/>
        <v>0.6572700296735905</v>
      </c>
      <c r="N47" s="10"/>
      <c r="O47" s="10">
        <f aca="true" t="shared" si="46" ref="O47:Y47">O45/O44</f>
        <v>0.6364273204903678</v>
      </c>
      <c r="P47" s="10">
        <f t="shared" si="46"/>
        <v>0.5968781812012216</v>
      </c>
      <c r="Q47" s="10">
        <f t="shared" si="46"/>
        <v>0.5981308411214953</v>
      </c>
      <c r="R47" s="10">
        <f t="shared" si="46"/>
        <v>0.5991902834008097</v>
      </c>
      <c r="S47" s="10">
        <f t="shared" si="46"/>
        <v>0.6007890961262554</v>
      </c>
      <c r="T47" s="10">
        <f t="shared" si="46"/>
        <v>0.6395604395604395</v>
      </c>
      <c r="U47" s="10">
        <f t="shared" si="46"/>
        <v>0.6476534296028881</v>
      </c>
      <c r="V47" s="10">
        <f t="shared" si="46"/>
        <v>0.5783948526921775</v>
      </c>
      <c r="W47" s="10">
        <f t="shared" si="46"/>
        <v>0.5683168316831683</v>
      </c>
      <c r="X47" s="10">
        <f t="shared" si="46"/>
        <v>0.5549248747913189</v>
      </c>
      <c r="Y47" s="10">
        <f t="shared" si="46"/>
        <v>0.5757370382921043</v>
      </c>
      <c r="Z47" s="10">
        <f t="shared" si="43"/>
        <v>0.6393609789259007</v>
      </c>
      <c r="AA47" s="10">
        <f t="shared" si="43"/>
        <v>0.5861610113107119</v>
      </c>
      <c r="AB47" s="10">
        <f t="shared" si="43"/>
        <v>0.5809492847854356</v>
      </c>
      <c r="AC47" s="10">
        <f t="shared" si="44"/>
        <v>0.5861075544174136</v>
      </c>
      <c r="AD47" s="10">
        <f t="shared" si="44"/>
        <v>0.5341098169717138</v>
      </c>
      <c r="AE47" s="10">
        <f t="shared" si="44"/>
        <v>0.5383355176933159</v>
      </c>
      <c r="AF47" s="10">
        <f t="shared" si="45"/>
        <v>0.5952050034746351</v>
      </c>
      <c r="AG47" s="10">
        <f t="shared" si="45"/>
        <v>0.5653781512605042</v>
      </c>
      <c r="AH47" s="10">
        <f t="shared" si="45"/>
        <v>0.6947368421052632</v>
      </c>
      <c r="AI47" s="10"/>
      <c r="AJ47" s="10">
        <f>AJ45/AJ44</f>
        <v>0.6908411214953271</v>
      </c>
      <c r="AK47" s="10"/>
      <c r="AL47" s="10">
        <f>AL45/AL44</f>
        <v>0.6600166251039069</v>
      </c>
      <c r="AM47" s="10"/>
      <c r="AN47" s="10">
        <f>AN45/AN44</f>
        <v>0.7105847520355293</v>
      </c>
      <c r="AO47" s="10"/>
      <c r="AP47" s="10">
        <f>AP45/AP44</f>
        <v>0.701280227596017</v>
      </c>
      <c r="AQ47" s="10"/>
      <c r="AR47" s="10">
        <f>AR45/AR44</f>
        <v>0.6893389377149408</v>
      </c>
      <c r="AS47" s="21"/>
    </row>
    <row r="48" spans="1:45" ht="1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1"/>
    </row>
    <row r="49" spans="1:45" ht="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1"/>
    </row>
    <row r="50" spans="1:45" ht="12">
      <c r="A50" s="3"/>
      <c r="B50" s="13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1"/>
    </row>
    <row r="51" spans="1:45" ht="12">
      <c r="A51" s="3"/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1"/>
    </row>
    <row r="52" spans="1:45" ht="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1"/>
    </row>
    <row r="53" spans="1:45" ht="12">
      <c r="A53" s="3"/>
      <c r="B53" s="13" t="s">
        <v>21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"/>
      <c r="Z53" s="1"/>
      <c r="AA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 t="s">
        <v>59</v>
      </c>
      <c r="AS53" s="21"/>
    </row>
    <row r="54" spans="1:45" ht="12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2"/>
    </row>
    <row r="55" spans="1:4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</sheetData>
  <sheetProtection/>
  <mergeCells count="1">
    <mergeCell ref="B2:AP2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S58"/>
  <sheetViews>
    <sheetView defaultGridColor="0" zoomScalePageLayoutView="0" colorId="22" workbookViewId="0" topLeftCell="A1">
      <selection activeCell="A1" sqref="A1"/>
    </sheetView>
  </sheetViews>
  <sheetFormatPr defaultColWidth="9.57421875" defaultRowHeight="12"/>
  <cols>
    <col min="1" max="1" width="5.7109375" style="19" customWidth="1"/>
    <col min="2" max="2" width="4.57421875" style="19" customWidth="1"/>
    <col min="3" max="3" width="6.57421875" style="19" customWidth="1"/>
    <col min="4" max="4" width="13.7109375" style="19" customWidth="1"/>
    <col min="5" max="34" width="8.8515625" style="19" hidden="1" customWidth="1"/>
    <col min="35" max="35" width="1.7109375" style="19" customWidth="1"/>
    <col min="36" max="36" width="8.8515625" style="19" customWidth="1"/>
    <col min="37" max="37" width="1.7109375" style="19" customWidth="1"/>
    <col min="38" max="38" width="8.8515625" style="19" customWidth="1"/>
    <col min="39" max="39" width="1.7109375" style="19" customWidth="1"/>
    <col min="40" max="40" width="8.8515625" style="19" customWidth="1"/>
    <col min="41" max="41" width="1.7109375" style="19" customWidth="1"/>
    <col min="42" max="42" width="8.8515625" style="19" customWidth="1"/>
    <col min="43" max="43" width="1.7109375" style="19" customWidth="1"/>
    <col min="44" max="44" width="8.8515625" style="19" customWidth="1"/>
    <col min="45" max="45" width="5.7109375" style="19" customWidth="1"/>
    <col min="46" max="16384" width="9.57421875" style="19" customWidth="1"/>
  </cols>
  <sheetData>
    <row r="1" spans="1:4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2.7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8"/>
      <c r="AR2" s="38"/>
      <c r="AS2" s="20"/>
    </row>
    <row r="3" spans="1:4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17"/>
      <c r="X3" s="9"/>
      <c r="Y3" s="9"/>
      <c r="Z3" s="9"/>
      <c r="AA3" s="9"/>
      <c r="AB3" s="9"/>
      <c r="AC3" s="9"/>
      <c r="AD3" s="5"/>
      <c r="AE3" s="5"/>
      <c r="AF3" s="5"/>
      <c r="AG3" s="5"/>
      <c r="AH3" s="5"/>
      <c r="AI3" s="9"/>
      <c r="AJ3" s="5"/>
      <c r="AK3" s="9"/>
      <c r="AL3" s="5"/>
      <c r="AM3" s="9"/>
      <c r="AN3" s="5"/>
      <c r="AO3" s="9"/>
      <c r="AP3" s="5"/>
      <c r="AQ3" s="9"/>
      <c r="AR3" s="5"/>
      <c r="AS3" s="21"/>
    </row>
    <row r="4" spans="1:45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1"/>
    </row>
    <row r="5" spans="1:45" ht="12.75">
      <c r="A5" s="3"/>
      <c r="B5" s="16" t="s">
        <v>36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B5" s="2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21"/>
    </row>
    <row r="6" spans="1:45" ht="13.5" thickBo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7"/>
      <c r="X6" s="17"/>
      <c r="Y6" s="17"/>
      <c r="Z6" s="17"/>
      <c r="AA6" s="17"/>
      <c r="AB6" s="17"/>
      <c r="AC6" s="17"/>
      <c r="AD6" s="31"/>
      <c r="AE6" s="31"/>
      <c r="AF6" s="31"/>
      <c r="AG6" s="31"/>
      <c r="AH6" s="31"/>
      <c r="AI6" s="17"/>
      <c r="AJ6" s="31"/>
      <c r="AK6" s="17"/>
      <c r="AL6" s="31"/>
      <c r="AM6" s="17"/>
      <c r="AN6" s="31"/>
      <c r="AO6" s="17"/>
      <c r="AP6" s="31"/>
      <c r="AQ6" s="17"/>
      <c r="AR6" s="31"/>
      <c r="AS6" s="21"/>
    </row>
    <row r="7" spans="1:45" ht="12.75" thickTop="1">
      <c r="A7" s="3"/>
      <c r="B7" s="7"/>
      <c r="C7" s="7"/>
      <c r="D7" s="7"/>
      <c r="E7" s="12" t="s">
        <v>45</v>
      </c>
      <c r="F7" s="12" t="s">
        <v>44</v>
      </c>
      <c r="G7" s="12" t="s">
        <v>43</v>
      </c>
      <c r="H7" s="12" t="s">
        <v>42</v>
      </c>
      <c r="I7" s="12" t="s">
        <v>41</v>
      </c>
      <c r="J7" s="12" t="s">
        <v>40</v>
      </c>
      <c r="K7" s="12" t="s">
        <v>39</v>
      </c>
      <c r="L7" s="12" t="s">
        <v>38</v>
      </c>
      <c r="M7" s="12" t="s">
        <v>37</v>
      </c>
      <c r="N7" s="12" t="s">
        <v>35</v>
      </c>
      <c r="O7" s="12" t="s">
        <v>3</v>
      </c>
      <c r="P7" s="12" t="s">
        <v>4</v>
      </c>
      <c r="Q7" s="12" t="s">
        <v>5</v>
      </c>
      <c r="R7" s="12" t="s">
        <v>6</v>
      </c>
      <c r="S7" s="12" t="s">
        <v>7</v>
      </c>
      <c r="T7" s="12" t="s">
        <v>8</v>
      </c>
      <c r="U7" s="12" t="s">
        <v>9</v>
      </c>
      <c r="V7" s="12" t="s">
        <v>10</v>
      </c>
      <c r="W7" s="18" t="s">
        <v>25</v>
      </c>
      <c r="X7" s="18" t="s">
        <v>26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32" t="s">
        <v>46</v>
      </c>
      <c r="AE7" s="32" t="s">
        <v>47</v>
      </c>
      <c r="AF7" s="32" t="s">
        <v>48</v>
      </c>
      <c r="AG7" s="32" t="s">
        <v>49</v>
      </c>
      <c r="AH7" s="32" t="s">
        <v>50</v>
      </c>
      <c r="AI7" s="18"/>
      <c r="AJ7" s="32" t="s">
        <v>52</v>
      </c>
      <c r="AK7" s="18"/>
      <c r="AL7" s="32" t="s">
        <v>54</v>
      </c>
      <c r="AM7" s="18"/>
      <c r="AN7" s="32" t="s">
        <v>55</v>
      </c>
      <c r="AO7" s="18"/>
      <c r="AP7" s="32" t="s">
        <v>56</v>
      </c>
      <c r="AQ7" s="18"/>
      <c r="AR7" s="32" t="s">
        <v>57</v>
      </c>
      <c r="AS7" s="21"/>
    </row>
    <row r="8" spans="1:45" ht="12">
      <c r="A8" s="3"/>
      <c r="B8" s="14" t="s">
        <v>11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0"/>
      <c r="AE8" s="30"/>
      <c r="AF8" s="30"/>
      <c r="AG8" s="30"/>
      <c r="AH8" s="30"/>
      <c r="AI8" s="1"/>
      <c r="AJ8" s="30"/>
      <c r="AK8" s="1"/>
      <c r="AL8" s="30"/>
      <c r="AM8" s="1"/>
      <c r="AN8" s="30"/>
      <c r="AO8" s="1"/>
      <c r="AP8" s="30"/>
      <c r="AQ8" s="1"/>
      <c r="AR8" s="30"/>
      <c r="AS8" s="21"/>
    </row>
    <row r="9" spans="1:45" ht="12">
      <c r="A9" s="3"/>
      <c r="B9" s="1"/>
      <c r="C9" s="13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0"/>
      <c r="AE9" s="30"/>
      <c r="AF9" s="30"/>
      <c r="AG9" s="30"/>
      <c r="AH9" s="30"/>
      <c r="AI9" s="1"/>
      <c r="AJ9" s="30"/>
      <c r="AK9" s="1"/>
      <c r="AL9" s="30"/>
      <c r="AM9" s="1"/>
      <c r="AN9" s="30"/>
      <c r="AO9" s="1"/>
      <c r="AP9" s="30"/>
      <c r="AQ9" s="1"/>
      <c r="AR9" s="30"/>
      <c r="AS9" s="21"/>
    </row>
    <row r="10" spans="1:45" ht="12">
      <c r="A10" s="3"/>
      <c r="B10" s="1"/>
      <c r="C10" s="1"/>
      <c r="D10" s="1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>Columbia!O10+'Kansas City'!O10+Rolla!O10+'St. Louis'!O10</f>
        <v>11666</v>
      </c>
      <c r="P10" s="8">
        <f>Columbia!P10+'Kansas City'!P10+Rolla!P10+'St. Louis'!P10</f>
        <v>11002</v>
      </c>
      <c r="Q10" s="8">
        <f>Columbia!Q10+'Kansas City'!Q10+Rolla!Q10+'St. Louis'!Q10</f>
        <v>10272</v>
      </c>
      <c r="R10" s="8">
        <f>Columbia!R10+'Kansas City'!R10+Rolla!R10+'St. Louis'!R10</f>
        <v>9338</v>
      </c>
      <c r="S10" s="8">
        <f>Columbia!S10+'Kansas City'!S10+Rolla!S10+'St. Louis'!S10</f>
        <v>8967</v>
      </c>
      <c r="T10" s="8">
        <f>Columbia!T10+'Kansas City'!T10+Rolla!T10+'St. Louis'!T10</f>
        <v>10099</v>
      </c>
      <c r="U10" s="8">
        <f>Columbia!U10+'Kansas City'!U10+Rolla!U10+'St. Louis'!U10</f>
        <v>10982</v>
      </c>
      <c r="V10" s="8">
        <f>Columbia!V10+'Kansas City'!V10+Rolla!V10+'St. Louis'!V10</f>
        <v>10992</v>
      </c>
      <c r="W10" s="8">
        <f>Columbia!W10+'Kansas City'!W10+Rolla!W10+'St. Louis'!W10</f>
        <v>10640</v>
      </c>
      <c r="X10" s="8">
        <f>Columbia!X10+'Kansas City'!X10+Rolla!X10+'St. Louis'!X10</f>
        <v>10998</v>
      </c>
      <c r="Y10" s="8">
        <f>Columbia!Y10+'Kansas City'!Y10+Rolla!Y10+'St. Louis'!Y10</f>
        <v>11232</v>
      </c>
      <c r="Z10" s="8">
        <f>Columbia!Z10+'Kansas City'!Z10+Rolla!Z10+'St. Louis'!Z10</f>
        <v>11878</v>
      </c>
      <c r="AA10" s="8">
        <f>Columbia!AA10+'Kansas City'!AA10+Rolla!AA10+'St. Louis'!AA10</f>
        <v>12141</v>
      </c>
      <c r="AB10" s="8">
        <f>Columbia!AB10+'Kansas City'!AB10+Rolla!AB10+'St. Louis'!AB10</f>
        <v>12673</v>
      </c>
      <c r="AC10" s="8">
        <f>Columbia!AC10+'Kansas City'!AC10+Rolla!AC10+'St. Louis'!AC10</f>
        <v>13196</v>
      </c>
      <c r="AD10" s="8">
        <f>Columbia!AD10+'Kansas City'!AD10+Rolla!AD10+'St. Louis'!AD10</f>
        <v>13440</v>
      </c>
      <c r="AE10" s="8">
        <f>Columbia!AE10+'Kansas City'!AE10+Rolla!AE10+'St. Louis'!AE10</f>
        <v>13779</v>
      </c>
      <c r="AF10" s="8">
        <f>Columbia!AF10+'Kansas City'!AF10+Rolla!AF10+'St. Louis'!AF10</f>
        <v>14104</v>
      </c>
      <c r="AG10" s="8">
        <f>Columbia!AG10+'Kansas City'!AG10+Rolla!AG10+'St. Louis'!AG10</f>
        <v>13871</v>
      </c>
      <c r="AH10" s="27">
        <f>Columbia!AH10+'Kansas City'!AH10+Rolla!AH10+'St. Louis'!AH10</f>
        <v>14871</v>
      </c>
      <c r="AI10" s="8"/>
      <c r="AJ10" s="27">
        <f>Columbia!AJ10+'Kansas City'!AJ10+Rolla!AJ10+'St. Louis'!AJ10</f>
        <v>15452</v>
      </c>
      <c r="AK10" s="8"/>
      <c r="AL10" s="27">
        <f>Columbia!AL10+'Kansas City'!AL10+Rolla!AL10+'St. Louis'!AL10</f>
        <v>16280</v>
      </c>
      <c r="AM10" s="8"/>
      <c r="AN10" s="27">
        <f>Columbia!AN10+'Kansas City'!AN10+Rolla!AN10+'St. Louis'!AN10</f>
        <v>16106</v>
      </c>
      <c r="AO10" s="8"/>
      <c r="AP10" s="27">
        <f>Columbia!AP10+'Kansas City'!AP10+Rolla!AP10+'St. Louis'!AP10</f>
        <v>16384</v>
      </c>
      <c r="AQ10" s="8"/>
      <c r="AR10" s="27">
        <f>Columbia!AR10+'Kansas City'!AR10+Rolla!AR10+'St. Louis'!AR10</f>
        <v>15572</v>
      </c>
      <c r="AS10" s="21"/>
    </row>
    <row r="11" spans="1:45" ht="12">
      <c r="A11" s="3"/>
      <c r="B11" s="1"/>
      <c r="C11" s="1"/>
      <c r="D11" s="1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>Columbia!O11+'Kansas City'!O11+Rolla!O11+'St. Louis'!O11</f>
        <v>9120</v>
      </c>
      <c r="P11" s="8">
        <f>Columbia!P11+'Kansas City'!P11+Rolla!P11+'St. Louis'!P11</f>
        <v>8559</v>
      </c>
      <c r="Q11" s="8">
        <f>Columbia!Q11+'Kansas City'!Q11+Rolla!Q11+'St. Louis'!Q11</f>
        <v>8156</v>
      </c>
      <c r="R11" s="8">
        <f>Columbia!R11+'Kansas City'!R11+Rolla!R11+'St. Louis'!R11</f>
        <v>7609</v>
      </c>
      <c r="S11" s="8">
        <f>Columbia!S11+'Kansas City'!S11+Rolla!S11+'St. Louis'!S11</f>
        <v>7430</v>
      </c>
      <c r="T11" s="8">
        <f>Columbia!T11+'Kansas City'!T11+Rolla!T11+'St. Louis'!T11</f>
        <v>8416</v>
      </c>
      <c r="U11" s="8">
        <f>Columbia!U11+'Kansas City'!U11+Rolla!U11+'St. Louis'!U11</f>
        <v>9109</v>
      </c>
      <c r="V11" s="8">
        <f>Columbia!V11+'Kansas City'!V11+Rolla!V11+'St. Louis'!V11</f>
        <v>9500</v>
      </c>
      <c r="W11" s="8">
        <f>Columbia!W11+'Kansas City'!W11+Rolla!W11+'St. Louis'!W11</f>
        <v>9013</v>
      </c>
      <c r="X11" s="8">
        <f>Columbia!X11+'Kansas City'!X11+Rolla!X11+'St. Louis'!X11</f>
        <v>9323</v>
      </c>
      <c r="Y11" s="8">
        <f>Columbia!Y11+'Kansas City'!Y11+Rolla!Y11+'St. Louis'!Y11</f>
        <v>9484</v>
      </c>
      <c r="Z11" s="8">
        <f>Columbia!Z11+'Kansas City'!Z11+Rolla!Z11+'St. Louis'!Z11</f>
        <v>9937</v>
      </c>
      <c r="AA11" s="8">
        <f>Columbia!AA11+'Kansas City'!AA11+Rolla!AA11+'St. Louis'!AA11</f>
        <v>10141</v>
      </c>
      <c r="AB11" s="8">
        <f>Columbia!AB11+'Kansas City'!AB11+Rolla!AB11+'St. Louis'!AB11</f>
        <v>10524</v>
      </c>
      <c r="AC11" s="8">
        <f>Columbia!AC11+'Kansas City'!AC11+Rolla!AC11+'St. Louis'!AC11</f>
        <v>10957</v>
      </c>
      <c r="AD11" s="8">
        <f>Columbia!AD11+'Kansas City'!AD11+Rolla!AD11+'St. Louis'!AD11</f>
        <v>11281</v>
      </c>
      <c r="AE11" s="8">
        <f>Columbia!AE11+'Kansas City'!AE11+Rolla!AE11+'St. Louis'!AE11</f>
        <v>11495</v>
      </c>
      <c r="AF11" s="8">
        <f>Columbia!AF11+'Kansas City'!AF11+Rolla!AF11+'St. Louis'!AF11</f>
        <v>11665</v>
      </c>
      <c r="AG11" s="8">
        <f>Columbia!AG11+'Kansas City'!AG11+Rolla!AG11+'St. Louis'!AG11</f>
        <v>11507</v>
      </c>
      <c r="AH11" s="27">
        <f>Columbia!AH11+'Kansas City'!AH11+Rolla!AH11+'St. Louis'!AH11</f>
        <v>12327</v>
      </c>
      <c r="AI11" s="8"/>
      <c r="AJ11" s="27">
        <f>Columbia!AJ11+'Kansas City'!AJ11+Rolla!AJ11+'St. Louis'!AJ11</f>
        <v>12658</v>
      </c>
      <c r="AK11" s="8"/>
      <c r="AL11" s="27">
        <f>Columbia!AL11+'Kansas City'!AL11+Rolla!AL11+'St. Louis'!AL11</f>
        <v>13412</v>
      </c>
      <c r="AM11" s="8"/>
      <c r="AN11" s="27">
        <f>Columbia!AN11+'Kansas City'!AN11+Rolla!AN11+'St. Louis'!AN11</f>
        <v>13017</v>
      </c>
      <c r="AO11" s="8"/>
      <c r="AP11" s="27">
        <f>Columbia!AP11+'Kansas City'!AP11+Rolla!AP11+'St. Louis'!AP11</f>
        <v>13248</v>
      </c>
      <c r="AQ11" s="8"/>
      <c r="AR11" s="27">
        <f>Columbia!AR11+'Kansas City'!AR11+Rolla!AR11+'St. Louis'!AR11</f>
        <v>12398</v>
      </c>
      <c r="AS11" s="21"/>
    </row>
    <row r="12" spans="1:45" ht="12">
      <c r="A12" s="3"/>
      <c r="B12" s="1"/>
      <c r="C12" s="1"/>
      <c r="D12" s="7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>Columbia!O12+'Kansas City'!O12+Rolla!O12+'St. Louis'!O12</f>
        <v>5613</v>
      </c>
      <c r="P12" s="9">
        <f>Columbia!P12+'Kansas City'!P12+Rolla!P12+'St. Louis'!P12</f>
        <v>5356</v>
      </c>
      <c r="Q12" s="9">
        <f>Columbia!Q12+'Kansas City'!Q12+Rolla!Q12+'St. Louis'!Q12</f>
        <v>4560</v>
      </c>
      <c r="R12" s="9">
        <f>Columbia!R12+'Kansas City'!R12+Rolla!R12+'St. Louis'!R12</f>
        <v>4074</v>
      </c>
      <c r="S12" s="9">
        <f>Columbia!S12+'Kansas City'!S12+Rolla!S12+'St. Louis'!S12</f>
        <v>4043</v>
      </c>
      <c r="T12" s="9">
        <f>Columbia!T12+'Kansas City'!T12+Rolla!T12+'St. Louis'!T12</f>
        <v>4593</v>
      </c>
      <c r="U12" s="9">
        <f>Columbia!U12+'Kansas City'!U12+Rolla!U12+'St. Louis'!U12</f>
        <v>4914</v>
      </c>
      <c r="V12" s="9">
        <f>Columbia!V12+'Kansas City'!V12+Rolla!V12+'St. Louis'!V12</f>
        <v>4895</v>
      </c>
      <c r="W12" s="9">
        <f>Columbia!W12+'Kansas City'!W12+Rolla!W12+'St. Louis'!W12</f>
        <v>4552</v>
      </c>
      <c r="X12" s="9">
        <f>Columbia!X12+'Kansas City'!X12+Rolla!X12+'St. Louis'!X12</f>
        <v>4877</v>
      </c>
      <c r="Y12" s="9">
        <f>Columbia!Y12+'Kansas City'!Y12+Rolla!Y12+'St. Louis'!Y12</f>
        <v>4935</v>
      </c>
      <c r="Z12" s="9">
        <f>Columbia!Z12+'Kansas City'!Z12+Rolla!Z12+'St. Louis'!Z12</f>
        <v>5217</v>
      </c>
      <c r="AA12" s="9">
        <f>Columbia!AA12+'Kansas City'!AA12+Rolla!AA12+'St. Louis'!AA12</f>
        <v>5210</v>
      </c>
      <c r="AB12" s="9">
        <f>Columbia!AB12+'Kansas City'!AB12+Rolla!AB12+'St. Louis'!AB12</f>
        <v>5418</v>
      </c>
      <c r="AC12" s="9">
        <f>Columbia!AC12+'Kansas City'!AC12+Rolla!AC12+'St. Louis'!AC12</f>
        <v>5708</v>
      </c>
      <c r="AD12" s="9">
        <f>Columbia!AD12+'Kansas City'!AD12+Rolla!AD12+'St. Louis'!AD12</f>
        <v>5734</v>
      </c>
      <c r="AE12" s="9">
        <f>Columbia!AE12+'Kansas City'!AE12+Rolla!AE12+'St. Louis'!AE12</f>
        <v>5807</v>
      </c>
      <c r="AF12" s="9">
        <f>Columbia!AF12+'Kansas City'!AF12+Rolla!AF12+'St. Louis'!AF12</f>
        <v>5904</v>
      </c>
      <c r="AG12" s="9">
        <f>Columbia!AG12+'Kansas City'!AG12+Rolla!AG12+'St. Louis'!AG12</f>
        <v>6025</v>
      </c>
      <c r="AH12" s="28">
        <f>Columbia!AH12+'Kansas City'!AH12+Rolla!AH12+'St. Louis'!AH12</f>
        <v>6475</v>
      </c>
      <c r="AI12" s="9"/>
      <c r="AJ12" s="28">
        <f>Columbia!AJ12+'Kansas City'!AJ12+Rolla!AJ12+'St. Louis'!AJ12</f>
        <v>6146</v>
      </c>
      <c r="AK12" s="9"/>
      <c r="AL12" s="28">
        <f>Columbia!AL12+'Kansas City'!AL12+Rolla!AL12+'St. Louis'!AL12</f>
        <v>6638</v>
      </c>
      <c r="AM12" s="9"/>
      <c r="AN12" s="28">
        <f>Columbia!AN12+'Kansas City'!AN12+Rolla!AN12+'St. Louis'!AN12</f>
        <v>6381</v>
      </c>
      <c r="AO12" s="9"/>
      <c r="AP12" s="28">
        <f>Columbia!AP12+'Kansas City'!AP12+Rolla!AP12+'St. Louis'!AP12</f>
        <v>6286</v>
      </c>
      <c r="AQ12" s="9"/>
      <c r="AR12" s="28">
        <f>Columbia!AR12+'Kansas City'!AR12+Rolla!AR12+'St. Louis'!AR12</f>
        <v>5997</v>
      </c>
      <c r="AS12" s="21"/>
    </row>
    <row r="13" spans="1:45" ht="12">
      <c r="A13" s="3"/>
      <c r="B13" s="1"/>
      <c r="C13" s="1"/>
      <c r="D13" s="25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aca="true" t="shared" si="0" ref="O13:V13">O11/O10</f>
        <v>0.7817589576547231</v>
      </c>
      <c r="P13" s="10">
        <f t="shared" si="0"/>
        <v>0.7779494637338665</v>
      </c>
      <c r="Q13" s="10">
        <f t="shared" si="0"/>
        <v>0.7940031152647975</v>
      </c>
      <c r="R13" s="10">
        <f t="shared" si="0"/>
        <v>0.8148425787106447</v>
      </c>
      <c r="S13" s="10">
        <f t="shared" si="0"/>
        <v>0.8285937325749972</v>
      </c>
      <c r="T13" s="10">
        <f t="shared" si="0"/>
        <v>0.8333498366174868</v>
      </c>
      <c r="U13" s="10">
        <f t="shared" si="0"/>
        <v>0.8294481879439082</v>
      </c>
      <c r="V13" s="10">
        <f t="shared" si="0"/>
        <v>0.8642649199417758</v>
      </c>
      <c r="W13" s="10">
        <f aca="true" t="shared" si="1" ref="W13:Y14">W11/W10</f>
        <v>0.8470864661654135</v>
      </c>
      <c r="X13" s="10">
        <f t="shared" si="1"/>
        <v>0.8476995817421349</v>
      </c>
      <c r="Y13" s="10">
        <f t="shared" si="1"/>
        <v>0.8443732193732194</v>
      </c>
      <c r="Z13" s="10">
        <f aca="true" t="shared" si="2" ref="Z13:AB14">Z11/Z10</f>
        <v>0.8365886512880957</v>
      </c>
      <c r="AA13" s="10">
        <f t="shared" si="2"/>
        <v>0.835268923482415</v>
      </c>
      <c r="AB13" s="10">
        <f t="shared" si="2"/>
        <v>0.8304268918172493</v>
      </c>
      <c r="AC13" s="10">
        <f aca="true" t="shared" si="3" ref="AC13:AE14">AC11/AC10</f>
        <v>0.8303273719308881</v>
      </c>
      <c r="AD13" s="10">
        <f t="shared" si="3"/>
        <v>0.8393601190476191</v>
      </c>
      <c r="AE13" s="10">
        <f t="shared" si="3"/>
        <v>0.8342405109224181</v>
      </c>
      <c r="AF13" s="10">
        <f aca="true" t="shared" si="4" ref="AF13:AH14">AF11/AF10</f>
        <v>0.827070334656835</v>
      </c>
      <c r="AG13" s="10">
        <f t="shared" si="4"/>
        <v>0.8295724893663038</v>
      </c>
      <c r="AH13" s="29">
        <f t="shared" si="4"/>
        <v>0.8289287875731289</v>
      </c>
      <c r="AI13" s="10"/>
      <c r="AJ13" s="29">
        <f>AJ11/AJ10</f>
        <v>0.819181982914833</v>
      </c>
      <c r="AK13" s="10"/>
      <c r="AL13" s="29">
        <f>AL11/AL10</f>
        <v>0.8238329238329238</v>
      </c>
      <c r="AM13" s="10"/>
      <c r="AN13" s="29">
        <f>AN11/AN10</f>
        <v>0.8082081211970694</v>
      </c>
      <c r="AO13" s="10"/>
      <c r="AP13" s="29">
        <f>AP11/AP10</f>
        <v>0.80859375</v>
      </c>
      <c r="AQ13" s="10"/>
      <c r="AR13" s="29">
        <f>AR11/AR10</f>
        <v>0.7961726175186231</v>
      </c>
      <c r="AS13" s="21"/>
    </row>
    <row r="14" spans="1:45" ht="12">
      <c r="A14" s="3"/>
      <c r="B14" s="1"/>
      <c r="C14" s="1"/>
      <c r="D14" s="25" t="s">
        <v>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aca="true" t="shared" si="5" ref="O14:V14">O12/O11</f>
        <v>0.6154605263157895</v>
      </c>
      <c r="P14" s="10">
        <f t="shared" si="5"/>
        <v>0.6257740390232504</v>
      </c>
      <c r="Q14" s="10">
        <f t="shared" si="5"/>
        <v>0.5590975968612065</v>
      </c>
      <c r="R14" s="10">
        <f t="shared" si="5"/>
        <v>0.5354185832566697</v>
      </c>
      <c r="S14" s="10">
        <f t="shared" si="5"/>
        <v>0.5441453566621803</v>
      </c>
      <c r="T14" s="10">
        <f t="shared" si="5"/>
        <v>0.5457461977186312</v>
      </c>
      <c r="U14" s="10">
        <f t="shared" si="5"/>
        <v>0.5394664617411351</v>
      </c>
      <c r="V14" s="10">
        <f t="shared" si="5"/>
        <v>0.5152631578947369</v>
      </c>
      <c r="W14" s="10">
        <f t="shared" si="1"/>
        <v>0.5050482636192167</v>
      </c>
      <c r="X14" s="10">
        <f t="shared" si="1"/>
        <v>0.5231148771854554</v>
      </c>
      <c r="Y14" s="10">
        <f t="shared" si="1"/>
        <v>0.5203500632644453</v>
      </c>
      <c r="Z14" s="10">
        <f t="shared" si="2"/>
        <v>0.5250075475495622</v>
      </c>
      <c r="AA14" s="10">
        <f t="shared" si="2"/>
        <v>0.5137560398382802</v>
      </c>
      <c r="AB14" s="10">
        <f t="shared" si="2"/>
        <v>0.5148232611174458</v>
      </c>
      <c r="AC14" s="10">
        <f t="shared" si="3"/>
        <v>0.5209455142831066</v>
      </c>
      <c r="AD14" s="10">
        <f t="shared" si="3"/>
        <v>0.508288272316284</v>
      </c>
      <c r="AE14" s="10">
        <f t="shared" si="3"/>
        <v>0.5051761635493693</v>
      </c>
      <c r="AF14" s="10">
        <f t="shared" si="4"/>
        <v>0.5061294470638663</v>
      </c>
      <c r="AG14" s="10">
        <f t="shared" si="4"/>
        <v>0.523594333883723</v>
      </c>
      <c r="AH14" s="29">
        <f t="shared" si="4"/>
        <v>0.5252697331061896</v>
      </c>
      <c r="AI14" s="10"/>
      <c r="AJ14" s="29">
        <f>AJ12/AJ11</f>
        <v>0.48554273976931583</v>
      </c>
      <c r="AK14" s="10"/>
      <c r="AL14" s="29">
        <f>AL12/AL11</f>
        <v>0.4949299135102893</v>
      </c>
      <c r="AM14" s="10"/>
      <c r="AN14" s="29">
        <f>AN12/AN11</f>
        <v>0.49020511638626413</v>
      </c>
      <c r="AO14" s="10"/>
      <c r="AP14" s="29">
        <f>AP12/AP11</f>
        <v>0.47448671497584544</v>
      </c>
      <c r="AQ14" s="10"/>
      <c r="AR14" s="29">
        <f>AR12/AR11</f>
        <v>0.4837070495241168</v>
      </c>
      <c r="AS14" s="21"/>
    </row>
    <row r="15" spans="1:45" ht="12">
      <c r="A15" s="3"/>
      <c r="B15" s="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0"/>
      <c r="AI15" s="1"/>
      <c r="AJ15" s="30"/>
      <c r="AK15" s="1"/>
      <c r="AL15" s="30"/>
      <c r="AM15" s="1"/>
      <c r="AN15" s="30"/>
      <c r="AO15" s="1"/>
      <c r="AP15" s="30"/>
      <c r="AQ15" s="1"/>
      <c r="AR15" s="30"/>
      <c r="AS15" s="21"/>
    </row>
    <row r="16" spans="1:45" ht="12">
      <c r="A16" s="3"/>
      <c r="B16" s="1"/>
      <c r="C16" s="1"/>
      <c r="D16" s="1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Columbia!O16+'Kansas City'!O16+Rolla!O16+'St. Louis'!O16</f>
        <v>7253</v>
      </c>
      <c r="P16" s="8">
        <f>Columbia!P16+'Kansas City'!P16+Rolla!P16+'St. Louis'!P16</f>
        <v>7527</v>
      </c>
      <c r="Q16" s="8">
        <f>Columbia!Q16+'Kansas City'!Q16+Rolla!Q16+'St. Louis'!Q16</f>
        <v>6767</v>
      </c>
      <c r="R16" s="8">
        <f>Columbia!R16+'Kansas City'!R16+Rolla!R16+'St. Louis'!R16</f>
        <v>6071</v>
      </c>
      <c r="S16" s="8">
        <f>Columbia!S16+'Kansas City'!S16+Rolla!S16+'St. Louis'!S16</f>
        <v>6041</v>
      </c>
      <c r="T16" s="8">
        <f>Columbia!T16+'Kansas City'!T16+Rolla!T16+'St. Louis'!T16</f>
        <v>6266</v>
      </c>
      <c r="U16" s="8">
        <f>Columbia!U16+'Kansas City'!U16+Rolla!U16+'St. Louis'!U16</f>
        <v>5936</v>
      </c>
      <c r="V16" s="8">
        <f>Columbia!V16+'Kansas City'!V16+Rolla!V16+'St. Louis'!V16</f>
        <v>5776</v>
      </c>
      <c r="W16" s="8">
        <f>Columbia!W16+'Kansas City'!W16+Rolla!W16+'St. Louis'!W16</f>
        <v>5948</v>
      </c>
      <c r="X16" s="8">
        <f>Columbia!X16+'Kansas City'!X16+Rolla!X16+'St. Louis'!X16</f>
        <v>5938</v>
      </c>
      <c r="Y16" s="8">
        <f>Columbia!Y16+'Kansas City'!Y16+Rolla!Y16+'St. Louis'!Y16</f>
        <v>5942</v>
      </c>
      <c r="Z16" s="8">
        <f>Columbia!Z16+'Kansas City'!Z16+Rolla!Z16+'St. Louis'!Z16</f>
        <v>5994</v>
      </c>
      <c r="AA16" s="8">
        <f>Columbia!AA16+'Kansas City'!AA16+Rolla!AA16+'St. Louis'!AA16</f>
        <v>6391</v>
      </c>
      <c r="AB16" s="8">
        <f>Columbia!AB16+'Kansas City'!AB16+Rolla!AB16+'St. Louis'!AB16</f>
        <v>6653</v>
      </c>
      <c r="AC16" s="8">
        <f>Columbia!AC16+'Kansas City'!AC16+Rolla!AC16+'St. Louis'!AC16</f>
        <v>6773</v>
      </c>
      <c r="AD16" s="8">
        <f>Columbia!AD16+'Kansas City'!AD16+Rolla!AD16+'St. Louis'!AD16</f>
        <v>6345</v>
      </c>
      <c r="AE16" s="8">
        <f>Columbia!AE16+'Kansas City'!AE16+Rolla!AE16+'St. Louis'!AE16</f>
        <v>6315</v>
      </c>
      <c r="AF16" s="8">
        <f>Columbia!AF16+'Kansas City'!AF16+Rolla!AF16+'St. Louis'!AF16</f>
        <v>6198</v>
      </c>
      <c r="AG16" s="8">
        <f>Columbia!AG16+'Kansas City'!AG16+Rolla!AG16+'St. Louis'!AG16</f>
        <v>6846</v>
      </c>
      <c r="AH16" s="27">
        <f>Columbia!AH16+'Kansas City'!AH16+Rolla!AH16+'St. Louis'!AH16</f>
        <v>7181</v>
      </c>
      <c r="AI16" s="8"/>
      <c r="AJ16" s="27">
        <f>Columbia!AJ16+'Kansas City'!AJ16+Rolla!AJ16+'St. Louis'!AJ16</f>
        <v>7298</v>
      </c>
      <c r="AK16" s="8"/>
      <c r="AL16" s="27">
        <f>Columbia!AL16+'Kansas City'!AL16+Rolla!AL16+'St. Louis'!AL16</f>
        <v>8487</v>
      </c>
      <c r="AM16" s="8"/>
      <c r="AN16" s="27">
        <f>Columbia!AN16+'Kansas City'!AN16+Rolla!AN16+'St. Louis'!AN16</f>
        <v>7568</v>
      </c>
      <c r="AO16" s="8"/>
      <c r="AP16" s="27">
        <f>Columbia!AP16+'Kansas City'!AP16+Rolla!AP16+'St. Louis'!AP16</f>
        <v>7703</v>
      </c>
      <c r="AQ16" s="8"/>
      <c r="AR16" s="27">
        <f>Columbia!AR16+'Kansas City'!AR16+Rolla!AR16+'St. Louis'!AR16</f>
        <v>7229</v>
      </c>
      <c r="AS16" s="21"/>
    </row>
    <row r="17" spans="1:45" ht="12">
      <c r="A17" s="3"/>
      <c r="B17" s="1"/>
      <c r="C17" s="1"/>
      <c r="D17" s="1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Columbia!O17+'Kansas City'!O17+Rolla!O17+'St. Louis'!O17</f>
        <v>5684</v>
      </c>
      <c r="P17" s="8">
        <f>Columbia!P17+'Kansas City'!P17+Rolla!P17+'St. Louis'!P17</f>
        <v>5894</v>
      </c>
      <c r="Q17" s="8">
        <f>Columbia!Q17+'Kansas City'!Q17+Rolla!Q17+'St. Louis'!Q17</f>
        <v>5538</v>
      </c>
      <c r="R17" s="8">
        <f>Columbia!R17+'Kansas City'!R17+Rolla!R17+'St. Louis'!R17</f>
        <v>5016</v>
      </c>
      <c r="S17" s="8">
        <f>Columbia!S17+'Kansas City'!S17+Rolla!S17+'St. Louis'!S17</f>
        <v>5141</v>
      </c>
      <c r="T17" s="8">
        <f>Columbia!T17+'Kansas City'!T17+Rolla!T17+'St. Louis'!T17</f>
        <v>5406</v>
      </c>
      <c r="U17" s="8">
        <f>Columbia!U17+'Kansas City'!U17+Rolla!U17+'St. Louis'!U17</f>
        <v>5042</v>
      </c>
      <c r="V17" s="8">
        <f>Columbia!V17+'Kansas City'!V17+Rolla!V17+'St. Louis'!V17</f>
        <v>5065</v>
      </c>
      <c r="W17" s="8">
        <f>Columbia!W17+'Kansas City'!W17+Rolla!W17+'St. Louis'!W17</f>
        <v>5204</v>
      </c>
      <c r="X17" s="8">
        <f>Columbia!X17+'Kansas City'!X17+Rolla!X17+'St. Louis'!X17</f>
        <v>5182</v>
      </c>
      <c r="Y17" s="8">
        <f>Columbia!Y17+'Kansas City'!Y17+Rolla!Y17+'St. Louis'!Y17</f>
        <v>5199</v>
      </c>
      <c r="Z17" s="8">
        <f>Columbia!Z17+'Kansas City'!Z17+Rolla!Z17+'St. Louis'!Z17</f>
        <v>5147</v>
      </c>
      <c r="AA17" s="8">
        <f>Columbia!AA17+'Kansas City'!AA17+Rolla!AA17+'St. Louis'!AA17</f>
        <v>5318</v>
      </c>
      <c r="AB17" s="8">
        <f>Columbia!AB17+'Kansas City'!AB17+Rolla!AB17+'St. Louis'!AB17</f>
        <v>5563</v>
      </c>
      <c r="AC17" s="8">
        <f>Columbia!AC17+'Kansas City'!AC17+Rolla!AC17+'St. Louis'!AC17</f>
        <v>5634</v>
      </c>
      <c r="AD17" s="8">
        <f>Columbia!AD17+'Kansas City'!AD17+Rolla!AD17+'St. Louis'!AD17</f>
        <v>5329</v>
      </c>
      <c r="AE17" s="8">
        <f>Columbia!AE17+'Kansas City'!AE17+Rolla!AE17+'St. Louis'!AE17</f>
        <v>5514</v>
      </c>
      <c r="AF17" s="8">
        <f>Columbia!AF17+'Kansas City'!AF17+Rolla!AF17+'St. Louis'!AF17</f>
        <v>5065</v>
      </c>
      <c r="AG17" s="8">
        <f>Columbia!AG17+'Kansas City'!AG17+Rolla!AG17+'St. Louis'!AG17</f>
        <v>5059</v>
      </c>
      <c r="AH17" s="27">
        <f>Columbia!AH17+'Kansas City'!AH17+Rolla!AH17+'St. Louis'!AH17</f>
        <v>5372</v>
      </c>
      <c r="AI17" s="8"/>
      <c r="AJ17" s="27">
        <f>Columbia!AJ17+'Kansas City'!AJ17+Rolla!AJ17+'St. Louis'!AJ17</f>
        <v>5509</v>
      </c>
      <c r="AK17" s="8"/>
      <c r="AL17" s="27">
        <f>Columbia!AL17+'Kansas City'!AL17+Rolla!AL17+'St. Louis'!AL17</f>
        <v>6415</v>
      </c>
      <c r="AM17" s="8"/>
      <c r="AN17" s="27">
        <f>Columbia!AN17+'Kansas City'!AN17+Rolla!AN17+'St. Louis'!AN17</f>
        <v>5666</v>
      </c>
      <c r="AO17" s="8"/>
      <c r="AP17" s="27">
        <f>Columbia!AP17+'Kansas City'!AP17+Rolla!AP17+'St. Louis'!AP17</f>
        <v>5647</v>
      </c>
      <c r="AQ17" s="8"/>
      <c r="AR17" s="27">
        <f>Columbia!AR17+'Kansas City'!AR17+Rolla!AR17+'St. Louis'!AR17</f>
        <v>5080</v>
      </c>
      <c r="AS17" s="21"/>
    </row>
    <row r="18" spans="1:45" ht="12">
      <c r="A18" s="3"/>
      <c r="B18" s="1"/>
      <c r="C18" s="1"/>
      <c r="D18" s="7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Columbia!O18+'Kansas City'!O18+Rolla!O18+'St. Louis'!O18</f>
        <v>3858</v>
      </c>
      <c r="P18" s="9">
        <f>Columbia!P18+'Kansas City'!P18+Rolla!P18+'St. Louis'!P18</f>
        <v>3863</v>
      </c>
      <c r="Q18" s="9">
        <f>Columbia!Q18+'Kansas City'!Q18+Rolla!Q18+'St. Louis'!Q18</f>
        <v>3661</v>
      </c>
      <c r="R18" s="9">
        <f>Columbia!R18+'Kansas City'!R18+Rolla!R18+'St. Louis'!R18</f>
        <v>3344</v>
      </c>
      <c r="S18" s="9">
        <f>Columbia!S18+'Kansas City'!S18+Rolla!S18+'St. Louis'!S18</f>
        <v>3543</v>
      </c>
      <c r="T18" s="9">
        <f>Columbia!T18+'Kansas City'!T18+Rolla!T18+'St. Louis'!T18</f>
        <v>3757</v>
      </c>
      <c r="U18" s="9">
        <f>Columbia!U18+'Kansas City'!U18+Rolla!U18+'St. Louis'!U18</f>
        <v>3563</v>
      </c>
      <c r="V18" s="9">
        <f>Columbia!V18+'Kansas City'!V18+Rolla!V18+'St. Louis'!V18</f>
        <v>3252</v>
      </c>
      <c r="W18" s="9">
        <f>Columbia!W18+'Kansas City'!W18+Rolla!W18+'St. Louis'!W18</f>
        <v>3427</v>
      </c>
      <c r="X18" s="9">
        <f>Columbia!X18+'Kansas City'!X18+Rolla!X18+'St. Louis'!X18</f>
        <v>3345</v>
      </c>
      <c r="Y18" s="9">
        <f>Columbia!Y18+'Kansas City'!Y18+Rolla!Y18+'St. Louis'!Y18</f>
        <v>3422</v>
      </c>
      <c r="Z18" s="9">
        <f>Columbia!Z18+'Kansas City'!Z18+Rolla!Z18+'St. Louis'!Z18</f>
        <v>3585</v>
      </c>
      <c r="AA18" s="9">
        <f>Columbia!AA18+'Kansas City'!AA18+Rolla!AA18+'St. Louis'!AA18</f>
        <v>3575</v>
      </c>
      <c r="AB18" s="9">
        <f>Columbia!AB18+'Kansas City'!AB18+Rolla!AB18+'St. Louis'!AB18</f>
        <v>3687</v>
      </c>
      <c r="AC18" s="9">
        <f>Columbia!AC18+'Kansas City'!AC18+Rolla!AC18+'St. Louis'!AC18</f>
        <v>3795</v>
      </c>
      <c r="AD18" s="9">
        <f>Columbia!AD18+'Kansas City'!AD18+Rolla!AD18+'St. Louis'!AD18</f>
        <v>3461</v>
      </c>
      <c r="AE18" s="9">
        <f>Columbia!AE18+'Kansas City'!AE18+Rolla!AE18+'St. Louis'!AE18</f>
        <v>3535</v>
      </c>
      <c r="AF18" s="9">
        <f>Columbia!AF18+'Kansas City'!AF18+Rolla!AF18+'St. Louis'!AF18</f>
        <v>3271</v>
      </c>
      <c r="AG18" s="9">
        <f>Columbia!AG18+'Kansas City'!AG18+Rolla!AG18+'St. Louis'!AG18</f>
        <v>3405</v>
      </c>
      <c r="AH18" s="28">
        <f>Columbia!AH18+'Kansas City'!AH18+Rolla!AH18+'St. Louis'!AH18</f>
        <v>3932</v>
      </c>
      <c r="AI18" s="9"/>
      <c r="AJ18" s="28">
        <f>Columbia!AJ18+'Kansas City'!AJ18+Rolla!AJ18+'St. Louis'!AJ18</f>
        <v>4008</v>
      </c>
      <c r="AK18" s="9"/>
      <c r="AL18" s="28">
        <f>Columbia!AL18+'Kansas City'!AL18+Rolla!AL18+'St. Louis'!AL18</f>
        <v>4523</v>
      </c>
      <c r="AM18" s="9"/>
      <c r="AN18" s="28">
        <f>Columbia!AN18+'Kansas City'!AN18+Rolla!AN18+'St. Louis'!AN18</f>
        <v>4068</v>
      </c>
      <c r="AO18" s="9"/>
      <c r="AP18" s="28">
        <f>Columbia!AP18+'Kansas City'!AP18+Rolla!AP18+'St. Louis'!AP18</f>
        <v>4062</v>
      </c>
      <c r="AQ18" s="9"/>
      <c r="AR18" s="28">
        <f>Columbia!AR18+'Kansas City'!AR18+Rolla!AR18+'St. Louis'!AR18</f>
        <v>3702</v>
      </c>
      <c r="AS18" s="21"/>
    </row>
    <row r="19" spans="1:45" ht="12">
      <c r="A19" s="3"/>
      <c r="B19" s="1"/>
      <c r="C19" s="1"/>
      <c r="D19" s="25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6" ref="O19:V19">O17/O16</f>
        <v>0.7836757203915621</v>
      </c>
      <c r="P19" s="10">
        <f t="shared" si="6"/>
        <v>0.7830476949647934</v>
      </c>
      <c r="Q19" s="10">
        <f t="shared" si="6"/>
        <v>0.8183833308704005</v>
      </c>
      <c r="R19" s="10">
        <f t="shared" si="6"/>
        <v>0.8262230275078241</v>
      </c>
      <c r="S19" s="10">
        <f t="shared" si="6"/>
        <v>0.851018043370303</v>
      </c>
      <c r="T19" s="10">
        <f t="shared" si="6"/>
        <v>0.8627513565272902</v>
      </c>
      <c r="U19" s="10">
        <f t="shared" si="6"/>
        <v>0.8493935309973046</v>
      </c>
      <c r="V19" s="10">
        <f t="shared" si="6"/>
        <v>0.876904432132964</v>
      </c>
      <c r="W19" s="10">
        <f aca="true" t="shared" si="7" ref="W19:Y20">W17/W16</f>
        <v>0.874915938130464</v>
      </c>
      <c r="X19" s="10">
        <f t="shared" si="7"/>
        <v>0.8726844055237454</v>
      </c>
      <c r="Y19" s="10">
        <f t="shared" si="7"/>
        <v>0.8749579266240323</v>
      </c>
      <c r="Z19" s="10">
        <f aca="true" t="shared" si="8" ref="Z19:AB20">Z17/Z16</f>
        <v>0.858692025358692</v>
      </c>
      <c r="AA19" s="10">
        <f t="shared" si="8"/>
        <v>0.8321076513847598</v>
      </c>
      <c r="AB19" s="10">
        <f t="shared" si="8"/>
        <v>0.8361641364797836</v>
      </c>
      <c r="AC19" s="10">
        <f aca="true" t="shared" si="9" ref="AC19:AE20">AC17/AC16</f>
        <v>0.8318322752103943</v>
      </c>
      <c r="AD19" s="10">
        <f t="shared" si="9"/>
        <v>0.8398739164696611</v>
      </c>
      <c r="AE19" s="10">
        <f t="shared" si="9"/>
        <v>0.8731591448931116</v>
      </c>
      <c r="AF19" s="10">
        <f aca="true" t="shared" si="10" ref="AF19:AH20">AF17/AF16</f>
        <v>0.8171990964827364</v>
      </c>
      <c r="AG19" s="10">
        <f t="shared" si="10"/>
        <v>0.7389716622845457</v>
      </c>
      <c r="AH19" s="29">
        <f t="shared" si="10"/>
        <v>0.7480852248990392</v>
      </c>
      <c r="AI19" s="10"/>
      <c r="AJ19" s="29">
        <f>AJ17/AJ16</f>
        <v>0.754864346396273</v>
      </c>
      <c r="AK19" s="10"/>
      <c r="AL19" s="29">
        <f>AL17/AL16</f>
        <v>0.7558619064451514</v>
      </c>
      <c r="AM19" s="10"/>
      <c r="AN19" s="29">
        <f>AN17/AN16</f>
        <v>0.7486786469344608</v>
      </c>
      <c r="AO19" s="10"/>
      <c r="AP19" s="29">
        <f>AP17/AP16</f>
        <v>0.7330910035051279</v>
      </c>
      <c r="AQ19" s="10"/>
      <c r="AR19" s="29">
        <f>AR17/AR16</f>
        <v>0.7027251348734265</v>
      </c>
      <c r="AS19" s="21"/>
    </row>
    <row r="20" spans="1:45" ht="12">
      <c r="A20" s="3"/>
      <c r="B20" s="1"/>
      <c r="C20" s="1"/>
      <c r="D20" s="25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 aca="true" t="shared" si="11" ref="O20:V20">O18/O17</f>
        <v>0.6787473610133709</v>
      </c>
      <c r="P20" s="10">
        <f t="shared" si="11"/>
        <v>0.6554122836783169</v>
      </c>
      <c r="Q20" s="10">
        <f t="shared" si="11"/>
        <v>0.6610689779703864</v>
      </c>
      <c r="R20" s="10">
        <f t="shared" si="11"/>
        <v>0.6666666666666666</v>
      </c>
      <c r="S20" s="10">
        <f t="shared" si="11"/>
        <v>0.6891655319976658</v>
      </c>
      <c r="T20" s="10">
        <f t="shared" si="11"/>
        <v>0.6949685534591195</v>
      </c>
      <c r="U20" s="10">
        <f t="shared" si="11"/>
        <v>0.7066640222134074</v>
      </c>
      <c r="V20" s="10">
        <f t="shared" si="11"/>
        <v>0.6420533070088845</v>
      </c>
      <c r="W20" s="10">
        <f t="shared" si="7"/>
        <v>0.6585318985395849</v>
      </c>
      <c r="X20" s="10">
        <f t="shared" si="7"/>
        <v>0.6455036665380162</v>
      </c>
      <c r="Y20" s="10">
        <f t="shared" si="7"/>
        <v>0.6582035006732064</v>
      </c>
      <c r="Z20" s="10">
        <f t="shared" si="8"/>
        <v>0.6965222459685253</v>
      </c>
      <c r="AA20" s="10">
        <f t="shared" si="8"/>
        <v>0.6722452049642723</v>
      </c>
      <c r="AB20" s="10">
        <f t="shared" si="8"/>
        <v>0.6627718856731979</v>
      </c>
      <c r="AC20" s="10">
        <f t="shared" si="9"/>
        <v>0.6735889243876464</v>
      </c>
      <c r="AD20" s="10">
        <f t="shared" si="9"/>
        <v>0.6494651904672546</v>
      </c>
      <c r="AE20" s="10">
        <f t="shared" si="9"/>
        <v>0.6410953935437069</v>
      </c>
      <c r="AF20" s="10">
        <f t="shared" si="10"/>
        <v>0.6458045409674235</v>
      </c>
      <c r="AG20" s="10">
        <f t="shared" si="10"/>
        <v>0.6730579165843052</v>
      </c>
      <c r="AH20" s="29">
        <f t="shared" si="10"/>
        <v>0.7319434102755026</v>
      </c>
      <c r="AI20" s="10"/>
      <c r="AJ20" s="29">
        <f>AJ18/AJ17</f>
        <v>0.7275367580323108</v>
      </c>
      <c r="AK20" s="10"/>
      <c r="AL20" s="29">
        <f>AL18/AL17</f>
        <v>0.705066250974279</v>
      </c>
      <c r="AM20" s="10"/>
      <c r="AN20" s="29">
        <f>AN18/AN17</f>
        <v>0.7179668196258383</v>
      </c>
      <c r="AO20" s="10"/>
      <c r="AP20" s="29">
        <f>AP18/AP17</f>
        <v>0.7193199929165929</v>
      </c>
      <c r="AQ20" s="10"/>
      <c r="AR20" s="29">
        <f>AR18/AR17</f>
        <v>0.728740157480315</v>
      </c>
      <c r="AS20" s="21"/>
    </row>
    <row r="21" spans="1:45" ht="12">
      <c r="A21" s="3"/>
      <c r="B21" s="13" t="s">
        <v>18</v>
      </c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30"/>
      <c r="AI21" s="1"/>
      <c r="AJ21" s="30"/>
      <c r="AK21" s="1"/>
      <c r="AL21" s="30"/>
      <c r="AM21" s="1"/>
      <c r="AN21" s="30"/>
      <c r="AO21" s="1"/>
      <c r="AP21" s="30"/>
      <c r="AQ21" s="1"/>
      <c r="AR21" s="30"/>
      <c r="AS21" s="21"/>
    </row>
    <row r="22" spans="1:45" ht="12">
      <c r="A22" s="3"/>
      <c r="B22" s="1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30"/>
      <c r="AI22" s="1"/>
      <c r="AJ22" s="30"/>
      <c r="AK22" s="1"/>
      <c r="AL22" s="30"/>
      <c r="AM22" s="1"/>
      <c r="AN22" s="30"/>
      <c r="AO22" s="1"/>
      <c r="AP22" s="30"/>
      <c r="AQ22" s="1"/>
      <c r="AR22" s="30"/>
      <c r="AS22" s="21"/>
    </row>
    <row r="23" spans="1:45" ht="12">
      <c r="A23" s="3"/>
      <c r="B23" s="1"/>
      <c r="C23" s="1"/>
      <c r="D23" s="1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>Columbia!O23+'Kansas City'!O23+Rolla!O23+'St. Louis'!O23</f>
        <v>2922</v>
      </c>
      <c r="P23" s="8">
        <f>Columbia!P23+'Kansas City'!P23+Rolla!P23+'St. Louis'!P23</f>
        <v>3193</v>
      </c>
      <c r="Q23" s="8">
        <f>Columbia!Q23+'Kansas City'!Q23+Rolla!Q23+'St. Louis'!Q23</f>
        <v>4230</v>
      </c>
      <c r="R23" s="8">
        <f>Columbia!R23+'Kansas City'!R23+Rolla!R23+'St. Louis'!R23</f>
        <v>4328</v>
      </c>
      <c r="S23" s="8">
        <f>Columbia!S23+'Kansas City'!S23+Rolla!S23+'St. Louis'!S23</f>
        <v>3977</v>
      </c>
      <c r="T23" s="8">
        <f>Columbia!T23+'Kansas City'!T23+Rolla!T23+'St. Louis'!T23</f>
        <v>4595</v>
      </c>
      <c r="U23" s="8">
        <f>Columbia!U23+'Kansas City'!U23+Rolla!U23+'St. Louis'!U23</f>
        <v>4997</v>
      </c>
      <c r="V23" s="8">
        <f>Columbia!V23+'Kansas City'!V23+Rolla!V23+'St. Louis'!V23</f>
        <v>5056</v>
      </c>
      <c r="W23" s="8">
        <f>Columbia!W23+'Kansas City'!W23+Rolla!W23+'St. Louis'!W23</f>
        <v>4738</v>
      </c>
      <c r="X23" s="8">
        <f>Columbia!X23+'Kansas City'!X23+Rolla!X23+'St. Louis'!X23</f>
        <v>4889</v>
      </c>
      <c r="Y23" s="8">
        <f>Columbia!Y23+'Kansas City'!Y23+Rolla!Y23+'St. Louis'!Y23</f>
        <v>4660</v>
      </c>
      <c r="Z23" s="8">
        <f>Columbia!Z23+'Kansas City'!Z23+Rolla!Z23+'St. Louis'!Z23</f>
        <v>4956</v>
      </c>
      <c r="AA23" s="8">
        <f>Columbia!AA23+'Kansas City'!AA23+Rolla!AA23+'St. Louis'!AA23</f>
        <v>5066</v>
      </c>
      <c r="AB23" s="8">
        <f>Columbia!AB23+'Kansas City'!AB23+Rolla!AB23+'St. Louis'!AB23</f>
        <v>5430</v>
      </c>
      <c r="AC23" s="8">
        <f>Columbia!AC23+'Kansas City'!AC23+Rolla!AC23+'St. Louis'!AC23</f>
        <v>5371</v>
      </c>
      <c r="AD23" s="8">
        <f>Columbia!AD23+'Kansas City'!AD23+Rolla!AD23+'St. Louis'!AD23</f>
        <v>5959</v>
      </c>
      <c r="AE23" s="8">
        <f>Columbia!AE23+'Kansas City'!AE23+Rolla!AE23+'St. Louis'!AE23</f>
        <v>6207</v>
      </c>
      <c r="AF23" s="8">
        <f>Columbia!AF23+'Kansas City'!AF23+Rolla!AF23+'St. Louis'!AF23</f>
        <v>6712</v>
      </c>
      <c r="AG23" s="8">
        <f>Columbia!AG23+'Kansas City'!AG23+Rolla!AG23+'St. Louis'!AG23</f>
        <v>6260</v>
      </c>
      <c r="AH23" s="27">
        <f>Columbia!AH23+'Kansas City'!AH23+Rolla!AH23+'St. Louis'!AH23</f>
        <v>7514</v>
      </c>
      <c r="AI23" s="8"/>
      <c r="AJ23" s="27">
        <f>Columbia!AJ23+'Kansas City'!AJ23+Rolla!AJ23+'St. Louis'!AJ23</f>
        <v>9450</v>
      </c>
      <c r="AK23" s="8"/>
      <c r="AL23" s="27">
        <f>Columbia!AL23+'Kansas City'!AL23+Rolla!AL23+'St. Louis'!AL23</f>
        <v>10584</v>
      </c>
      <c r="AM23" s="8"/>
      <c r="AN23" s="27">
        <f>Columbia!AN23+'Kansas City'!AN23+Rolla!AN23+'St. Louis'!AN23</f>
        <v>11418</v>
      </c>
      <c r="AO23" s="8"/>
      <c r="AP23" s="27">
        <f>Columbia!AP23+'Kansas City'!AP23+Rolla!AP23+'St. Louis'!AP23</f>
        <v>14031</v>
      </c>
      <c r="AQ23" s="8"/>
      <c r="AR23" s="27">
        <f>Columbia!AR23+'Kansas City'!AR23+Rolla!AR23+'St. Louis'!AR23</f>
        <v>15338</v>
      </c>
      <c r="AS23" s="21"/>
    </row>
    <row r="24" spans="1:45" ht="12">
      <c r="A24" s="3"/>
      <c r="B24" s="1"/>
      <c r="C24" s="1"/>
      <c r="D24" s="1" t="s"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>Columbia!O24+'Kansas City'!O24+Rolla!O24+'St. Louis'!O24</f>
        <v>1962</v>
      </c>
      <c r="P24" s="8">
        <f>Columbia!P24+'Kansas City'!P24+Rolla!P24+'St. Louis'!P24</f>
        <v>2016</v>
      </c>
      <c r="Q24" s="8">
        <f>Columbia!Q24+'Kansas City'!Q24+Rolla!Q24+'St. Louis'!Q24</f>
        <v>2366</v>
      </c>
      <c r="R24" s="8">
        <f>Columbia!R24+'Kansas City'!R24+Rolla!R24+'St. Louis'!R24</f>
        <v>2414</v>
      </c>
      <c r="S24" s="8">
        <f>Columbia!S24+'Kansas City'!S24+Rolla!S24+'St. Louis'!S24</f>
        <v>2501</v>
      </c>
      <c r="T24" s="8">
        <f>Columbia!T24+'Kansas City'!T24+Rolla!T24+'St. Louis'!T24</f>
        <v>3190</v>
      </c>
      <c r="U24" s="8">
        <f>Columbia!U24+'Kansas City'!U24+Rolla!U24+'St. Louis'!U24</f>
        <v>3384</v>
      </c>
      <c r="V24" s="8">
        <f>Columbia!V24+'Kansas City'!V24+Rolla!V24+'St. Louis'!V24</f>
        <v>3416</v>
      </c>
      <c r="W24" s="8">
        <f>Columbia!W24+'Kansas City'!W24+Rolla!W24+'St. Louis'!W24</f>
        <v>3397</v>
      </c>
      <c r="X24" s="8">
        <f>Columbia!X24+'Kansas City'!X24+Rolla!X24+'St. Louis'!X24</f>
        <v>3679</v>
      </c>
      <c r="Y24" s="8">
        <f>Columbia!Y24+'Kansas City'!Y24+Rolla!Y24+'St. Louis'!Y24</f>
        <v>3344</v>
      </c>
      <c r="Z24" s="8">
        <f>Columbia!Z24+'Kansas City'!Z24+Rolla!Z24+'St. Louis'!Z24</f>
        <v>3416</v>
      </c>
      <c r="AA24" s="8">
        <f>Columbia!AA24+'Kansas City'!AA24+Rolla!AA24+'St. Louis'!AA24</f>
        <v>3507</v>
      </c>
      <c r="AB24" s="8">
        <f>Columbia!AB24+'Kansas City'!AB24+Rolla!AB24+'St. Louis'!AB24</f>
        <v>3739</v>
      </c>
      <c r="AC24" s="8">
        <f>Columbia!AC24+'Kansas City'!AC24+Rolla!AC24+'St. Louis'!AC24</f>
        <v>3732</v>
      </c>
      <c r="AD24" s="8">
        <f>Columbia!AD24+'Kansas City'!AD24+Rolla!AD24+'St. Louis'!AD24</f>
        <v>4211</v>
      </c>
      <c r="AE24" s="8">
        <f>Columbia!AE24+'Kansas City'!AE24+Rolla!AE24+'St. Louis'!AE24</f>
        <v>4720</v>
      </c>
      <c r="AF24" s="8">
        <f>Columbia!AF24+'Kansas City'!AF24+Rolla!AF24+'St. Louis'!AF24</f>
        <v>4683</v>
      </c>
      <c r="AG24" s="8">
        <f>Columbia!AG24+'Kansas City'!AG24+Rolla!AG24+'St. Louis'!AG24</f>
        <v>4618</v>
      </c>
      <c r="AH24" s="27">
        <f>Columbia!AH24+'Kansas City'!AH24+Rolla!AH24+'St. Louis'!AH24</f>
        <v>5828</v>
      </c>
      <c r="AI24" s="8"/>
      <c r="AJ24" s="27">
        <f>Columbia!AJ24+'Kansas City'!AJ24+Rolla!AJ24+'St. Louis'!AJ24</f>
        <v>7270</v>
      </c>
      <c r="AK24" s="8"/>
      <c r="AL24" s="27">
        <f>Columbia!AL24+'Kansas City'!AL24+Rolla!AL24+'St. Louis'!AL24</f>
        <v>7984</v>
      </c>
      <c r="AM24" s="8"/>
      <c r="AN24" s="27">
        <f>Columbia!AN24+'Kansas City'!AN24+Rolla!AN24+'St. Louis'!AN24</f>
        <v>8659</v>
      </c>
      <c r="AO24" s="8"/>
      <c r="AP24" s="27">
        <f>Columbia!AP24+'Kansas City'!AP24+Rolla!AP24+'St. Louis'!AP24</f>
        <v>10423</v>
      </c>
      <c r="AQ24" s="8"/>
      <c r="AR24" s="27">
        <f>Columbia!AR24+'Kansas City'!AR24+Rolla!AR24+'St. Louis'!AR24</f>
        <v>11006</v>
      </c>
      <c r="AS24" s="21"/>
    </row>
    <row r="25" spans="1:45" ht="12">
      <c r="A25" s="3"/>
      <c r="B25" s="1"/>
      <c r="C25" s="1"/>
      <c r="D25" s="7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>Columbia!O25+'Kansas City'!O25+Rolla!O25+'St. Louis'!O25</f>
        <v>876</v>
      </c>
      <c r="P25" s="9">
        <f>Columbia!P25+'Kansas City'!P25+Rolla!P25+'St. Louis'!P25</f>
        <v>818</v>
      </c>
      <c r="Q25" s="9">
        <f>Columbia!Q25+'Kansas City'!Q25+Rolla!Q25+'St. Louis'!Q25</f>
        <v>803</v>
      </c>
      <c r="R25" s="9">
        <f>Columbia!R25+'Kansas City'!R25+Rolla!R25+'St. Louis'!R25</f>
        <v>713</v>
      </c>
      <c r="S25" s="9">
        <f>Columbia!S25+'Kansas City'!S25+Rolla!S25+'St. Louis'!S25</f>
        <v>767</v>
      </c>
      <c r="T25" s="9">
        <f>Columbia!T25+'Kansas City'!T25+Rolla!T25+'St. Louis'!T25</f>
        <v>980</v>
      </c>
      <c r="U25" s="9">
        <f>Columbia!U25+'Kansas City'!U25+Rolla!U25+'St. Louis'!U25</f>
        <v>1090</v>
      </c>
      <c r="V25" s="9">
        <f>Columbia!V25+'Kansas City'!V25+Rolla!V25+'St. Louis'!V25</f>
        <v>1058</v>
      </c>
      <c r="W25" s="9">
        <f>Columbia!W25+'Kansas City'!W25+Rolla!W25+'St. Louis'!W25</f>
        <v>981</v>
      </c>
      <c r="X25" s="9">
        <f>Columbia!X25+'Kansas City'!X25+Rolla!X25+'St. Louis'!X25</f>
        <v>1122</v>
      </c>
      <c r="Y25" s="9">
        <f>Columbia!Y25+'Kansas City'!Y25+Rolla!Y25+'St. Louis'!Y25</f>
        <v>1082</v>
      </c>
      <c r="Z25" s="9">
        <f>Columbia!Z25+'Kansas City'!Z25+Rolla!Z25+'St. Louis'!Z25</f>
        <v>1081</v>
      </c>
      <c r="AA25" s="9">
        <f>Columbia!AA25+'Kansas City'!AA25+Rolla!AA25+'St. Louis'!AA25</f>
        <v>1156</v>
      </c>
      <c r="AB25" s="9">
        <f>Columbia!AB25+'Kansas City'!AB25+Rolla!AB25+'St. Louis'!AB25</f>
        <v>1197</v>
      </c>
      <c r="AC25" s="9">
        <f>Columbia!AC25+'Kansas City'!AC25+Rolla!AC25+'St. Louis'!AC25</f>
        <v>1233</v>
      </c>
      <c r="AD25" s="9">
        <f>Columbia!AD25+'Kansas City'!AD25+Rolla!AD25+'St. Louis'!AD25</f>
        <v>1355</v>
      </c>
      <c r="AE25" s="9">
        <f>Columbia!AE25+'Kansas City'!AE25+Rolla!AE25+'St. Louis'!AE25</f>
        <v>1456</v>
      </c>
      <c r="AF25" s="9">
        <f>Columbia!AF25+'Kansas City'!AF25+Rolla!AF25+'St. Louis'!AF25</f>
        <v>1447</v>
      </c>
      <c r="AG25" s="9">
        <f>Columbia!AG25+'Kansas City'!AG25+Rolla!AG25+'St. Louis'!AG25</f>
        <v>1518</v>
      </c>
      <c r="AH25" s="28">
        <f>Columbia!AH25+'Kansas City'!AH25+Rolla!AH25+'St. Louis'!AH25</f>
        <v>1869</v>
      </c>
      <c r="AI25" s="9"/>
      <c r="AJ25" s="28">
        <f>Columbia!AJ25+'Kansas City'!AJ25+Rolla!AJ25+'St. Louis'!AJ25</f>
        <v>2117</v>
      </c>
      <c r="AK25" s="9"/>
      <c r="AL25" s="28">
        <f>Columbia!AL25+'Kansas City'!AL25+Rolla!AL25+'St. Louis'!AL25</f>
        <v>2281</v>
      </c>
      <c r="AM25" s="9"/>
      <c r="AN25" s="28">
        <f>Columbia!AN25+'Kansas City'!AN25+Rolla!AN25+'St. Louis'!AN25</f>
        <v>2527</v>
      </c>
      <c r="AO25" s="9"/>
      <c r="AP25" s="28">
        <f>Columbia!AP25+'Kansas City'!AP25+Rolla!AP25+'St. Louis'!AP25</f>
        <v>3018</v>
      </c>
      <c r="AQ25" s="9"/>
      <c r="AR25" s="28">
        <f>Columbia!AR25+'Kansas City'!AR25+Rolla!AR25+'St. Louis'!AR25</f>
        <v>3047</v>
      </c>
      <c r="AS25" s="21"/>
    </row>
    <row r="26" spans="1:45" ht="12">
      <c r="A26" s="3"/>
      <c r="B26" s="1"/>
      <c r="C26" s="1"/>
      <c r="D26" s="25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aca="true" t="shared" si="12" ref="O26:V26">O24/O23</f>
        <v>0.6714579055441479</v>
      </c>
      <c r="P26" s="10">
        <f t="shared" si="12"/>
        <v>0.6313811462574381</v>
      </c>
      <c r="Q26" s="10">
        <f t="shared" si="12"/>
        <v>0.5593380614657211</v>
      </c>
      <c r="R26" s="10">
        <f t="shared" si="12"/>
        <v>0.5577634011090573</v>
      </c>
      <c r="S26" s="10">
        <f t="shared" si="12"/>
        <v>0.6288659793814433</v>
      </c>
      <c r="T26" s="10">
        <f t="shared" si="12"/>
        <v>0.6942328618063112</v>
      </c>
      <c r="U26" s="10">
        <f t="shared" si="12"/>
        <v>0.6772063237942766</v>
      </c>
      <c r="V26" s="10">
        <f t="shared" si="12"/>
        <v>0.6756329113924051</v>
      </c>
      <c r="W26" s="10">
        <f aca="true" t="shared" si="13" ref="W26:Y27">W24/W23</f>
        <v>0.7169691853102574</v>
      </c>
      <c r="X26" s="10">
        <f t="shared" si="13"/>
        <v>0.752505624872162</v>
      </c>
      <c r="Y26" s="10">
        <f t="shared" si="13"/>
        <v>0.7175965665236052</v>
      </c>
      <c r="Z26" s="10">
        <f aca="true" t="shared" si="14" ref="Z26:AB27">Z24/Z23</f>
        <v>0.6892655367231638</v>
      </c>
      <c r="AA26" s="10">
        <f t="shared" si="14"/>
        <v>0.692262139755231</v>
      </c>
      <c r="AB26" s="10">
        <f t="shared" si="14"/>
        <v>0.6885819521178638</v>
      </c>
      <c r="AC26" s="10">
        <f aca="true" t="shared" si="15" ref="AC26:AE27">AC24/AC23</f>
        <v>0.6948426736175759</v>
      </c>
      <c r="AD26" s="10">
        <f t="shared" si="15"/>
        <v>0.7066621916428931</v>
      </c>
      <c r="AE26" s="10">
        <f t="shared" si="15"/>
        <v>0.7604317705816014</v>
      </c>
      <c r="AF26" s="10">
        <f aca="true" t="shared" si="16" ref="AF26:AH27">AF24/AF23</f>
        <v>0.6977056019070322</v>
      </c>
      <c r="AG26" s="10">
        <f t="shared" si="16"/>
        <v>0.7376996805111821</v>
      </c>
      <c r="AH26" s="29">
        <f t="shared" si="16"/>
        <v>0.775618844822997</v>
      </c>
      <c r="AI26" s="10"/>
      <c r="AJ26" s="29">
        <f>AJ24/AJ23</f>
        <v>0.7693121693121693</v>
      </c>
      <c r="AK26" s="10"/>
      <c r="AL26" s="29">
        <f>AL24/AL23</f>
        <v>0.7543461829176115</v>
      </c>
      <c r="AM26" s="10"/>
      <c r="AN26" s="29">
        <f>AN24/AN23</f>
        <v>0.7583639866876861</v>
      </c>
      <c r="AO26" s="10"/>
      <c r="AP26" s="29">
        <f>AP24/AP23</f>
        <v>0.7428551065497826</v>
      </c>
      <c r="AQ26" s="10"/>
      <c r="AR26" s="29">
        <f>AR24/AR23</f>
        <v>0.7175642195853436</v>
      </c>
      <c r="AS26" s="21"/>
    </row>
    <row r="27" spans="1:45" ht="12">
      <c r="A27" s="3"/>
      <c r="B27" s="1"/>
      <c r="C27" s="1"/>
      <c r="D27" s="25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aca="true" t="shared" si="17" ref="O27:V27">O25/O24</f>
        <v>0.44648318042813456</v>
      </c>
      <c r="P27" s="10">
        <f t="shared" si="17"/>
        <v>0.40575396825396826</v>
      </c>
      <c r="Q27" s="10">
        <f t="shared" si="17"/>
        <v>0.3393913778529163</v>
      </c>
      <c r="R27" s="10">
        <f t="shared" si="17"/>
        <v>0.29536039768019884</v>
      </c>
      <c r="S27" s="10">
        <f t="shared" si="17"/>
        <v>0.30667732906837264</v>
      </c>
      <c r="T27" s="10">
        <f t="shared" si="17"/>
        <v>0.3072100313479624</v>
      </c>
      <c r="U27" s="10">
        <f t="shared" si="17"/>
        <v>0.32210401891252954</v>
      </c>
      <c r="V27" s="10">
        <f t="shared" si="17"/>
        <v>0.30971896955503514</v>
      </c>
      <c r="W27" s="10">
        <f t="shared" si="13"/>
        <v>0.28878422137179866</v>
      </c>
      <c r="X27" s="10">
        <f t="shared" si="13"/>
        <v>0.3049741777656972</v>
      </c>
      <c r="Y27" s="10">
        <f t="shared" si="13"/>
        <v>0.3235645933014354</v>
      </c>
      <c r="Z27" s="10">
        <f t="shared" si="14"/>
        <v>0.3164519906323185</v>
      </c>
      <c r="AA27" s="10">
        <f t="shared" si="14"/>
        <v>0.3296264613629883</v>
      </c>
      <c r="AB27" s="10">
        <f t="shared" si="14"/>
        <v>0.3201390746188821</v>
      </c>
      <c r="AC27" s="10">
        <f t="shared" si="15"/>
        <v>0.33038585209003213</v>
      </c>
      <c r="AD27" s="10">
        <f t="shared" si="15"/>
        <v>0.3217763001662313</v>
      </c>
      <c r="AE27" s="10">
        <f t="shared" si="15"/>
        <v>0.30847457627118646</v>
      </c>
      <c r="AF27" s="10">
        <f t="shared" si="16"/>
        <v>0.30898996369848386</v>
      </c>
      <c r="AG27" s="10">
        <f t="shared" si="16"/>
        <v>0.32871372888696404</v>
      </c>
      <c r="AH27" s="29">
        <f t="shared" si="16"/>
        <v>0.32069320521619765</v>
      </c>
      <c r="AI27" s="10"/>
      <c r="AJ27" s="29">
        <f>AJ25/AJ24</f>
        <v>0.29119669876203574</v>
      </c>
      <c r="AK27" s="10"/>
      <c r="AL27" s="29">
        <f>AL25/AL24</f>
        <v>0.28569639278557113</v>
      </c>
      <c r="AM27" s="10"/>
      <c r="AN27" s="29">
        <f>AN25/AN24</f>
        <v>0.2918350848827809</v>
      </c>
      <c r="AO27" s="10"/>
      <c r="AP27" s="29">
        <f>AP25/AP24</f>
        <v>0.2895519524129329</v>
      </c>
      <c r="AQ27" s="10"/>
      <c r="AR27" s="29">
        <f>AR25/AR24</f>
        <v>0.27684899145920405</v>
      </c>
      <c r="AS27" s="21"/>
    </row>
    <row r="28" spans="1:45" ht="12">
      <c r="A28" s="3"/>
      <c r="B28" s="1"/>
      <c r="C28" s="13" t="s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0"/>
      <c r="AI28" s="1"/>
      <c r="AJ28" s="30"/>
      <c r="AK28" s="1"/>
      <c r="AL28" s="30"/>
      <c r="AM28" s="1"/>
      <c r="AN28" s="30"/>
      <c r="AO28" s="1"/>
      <c r="AP28" s="30"/>
      <c r="AQ28" s="1"/>
      <c r="AR28" s="30"/>
      <c r="AS28" s="21"/>
    </row>
    <row r="29" spans="1:45" ht="12">
      <c r="A29" s="3"/>
      <c r="B29" s="1"/>
      <c r="C29" s="1"/>
      <c r="D29" s="1" t="s">
        <v>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>Columbia!O29+'Kansas City'!O29+Rolla!O29+'St. Louis'!O29</f>
        <v>1973</v>
      </c>
      <c r="P29" s="8">
        <f>Columbia!P29+'Kansas City'!P29+Rolla!P29+'St. Louis'!P29</f>
        <v>2224</v>
      </c>
      <c r="Q29" s="8">
        <f>Columbia!Q29+'Kansas City'!Q29+Rolla!Q29+'St. Louis'!Q29</f>
        <v>1998</v>
      </c>
      <c r="R29" s="8">
        <f>Columbia!R29+'Kansas City'!R29+Rolla!R29+'St. Louis'!R29</f>
        <v>1789</v>
      </c>
      <c r="S29" s="8">
        <f>Columbia!S29+'Kansas City'!S29+Rolla!S29+'St. Louis'!S29</f>
        <v>1814</v>
      </c>
      <c r="T29" s="8">
        <f>Columbia!T29+'Kansas City'!T29+Rolla!T29+'St. Louis'!T29</f>
        <v>2145</v>
      </c>
      <c r="U29" s="8">
        <f>Columbia!U29+'Kansas City'!U29+Rolla!U29+'St. Louis'!U29</f>
        <v>1877</v>
      </c>
      <c r="V29" s="8">
        <f>Columbia!V29+'Kansas City'!V29+Rolla!V29+'St. Louis'!V29</f>
        <v>1836</v>
      </c>
      <c r="W29" s="8">
        <f>Columbia!W29+'Kansas City'!W29+Rolla!W29+'St. Louis'!W29</f>
        <v>2039</v>
      </c>
      <c r="X29" s="8">
        <f>Columbia!X29+'Kansas City'!X29+Rolla!X29+'St. Louis'!X29</f>
        <v>1823</v>
      </c>
      <c r="Y29" s="8">
        <f>Columbia!Y29+'Kansas City'!Y29+Rolla!Y29+'St. Louis'!Y29</f>
        <v>1782</v>
      </c>
      <c r="Z29" s="8">
        <f>Columbia!Z29+'Kansas City'!Z29+Rolla!Z29+'St. Louis'!Z29</f>
        <v>1901</v>
      </c>
      <c r="AA29" s="8">
        <f>Columbia!AA29+'Kansas City'!AA29+Rolla!AA29+'St. Louis'!AA29</f>
        <v>2126</v>
      </c>
      <c r="AB29" s="8">
        <f>Columbia!AB29+'Kansas City'!AB29+Rolla!AB29+'St. Louis'!AB29</f>
        <v>2376</v>
      </c>
      <c r="AC29" s="8">
        <f>Columbia!AC29+'Kansas City'!AC29+Rolla!AC29+'St. Louis'!AC29</f>
        <v>2414</v>
      </c>
      <c r="AD29" s="8">
        <f>Columbia!AD29+'Kansas City'!AD29+Rolla!AD29+'St. Louis'!AD29</f>
        <v>2204</v>
      </c>
      <c r="AE29" s="8">
        <f>Columbia!AE29+'Kansas City'!AE29+Rolla!AE29+'St. Louis'!AE29</f>
        <v>2313</v>
      </c>
      <c r="AF29" s="8">
        <f>Columbia!AF29+'Kansas City'!AF29+Rolla!AF29+'St. Louis'!AF29</f>
        <v>2392</v>
      </c>
      <c r="AG29" s="8">
        <f>Columbia!AG29+'Kansas City'!AG29+Rolla!AG29+'St. Louis'!AG29</f>
        <v>2872</v>
      </c>
      <c r="AH29" s="27">
        <f>Columbia!AH29+'Kansas City'!AH29+Rolla!AH29+'St. Louis'!AH29</f>
        <v>2929</v>
      </c>
      <c r="AI29" s="8"/>
      <c r="AJ29" s="27">
        <f>Columbia!AJ29+'Kansas City'!AJ29+Rolla!AJ29+'St. Louis'!AJ29</f>
        <v>2955</v>
      </c>
      <c r="AK29" s="8"/>
      <c r="AL29" s="27">
        <f>Columbia!AL29+'Kansas City'!AL29+Rolla!AL29+'St. Louis'!AL29</f>
        <v>3324</v>
      </c>
      <c r="AM29" s="8"/>
      <c r="AN29" s="27">
        <f>Columbia!AN29+'Kansas City'!AN29+Rolla!AN29+'St. Louis'!AN29</f>
        <v>3077</v>
      </c>
      <c r="AO29" s="8"/>
      <c r="AP29" s="27">
        <f>Columbia!AP29+'Kansas City'!AP29+Rolla!AP29+'St. Louis'!AP29</f>
        <v>3579</v>
      </c>
      <c r="AQ29" s="8"/>
      <c r="AR29" s="27">
        <f>Columbia!AR29+'Kansas City'!AR29+Rolla!AR29+'St. Louis'!AR29</f>
        <v>3439</v>
      </c>
      <c r="AS29" s="21"/>
    </row>
    <row r="30" spans="1:45" ht="12">
      <c r="A30" s="3"/>
      <c r="B30" s="1"/>
      <c r="C30" s="1"/>
      <c r="D30" s="1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>Columbia!O30+'Kansas City'!O30+Rolla!O30+'St. Louis'!O30</f>
        <v>1427</v>
      </c>
      <c r="P30" s="8">
        <f>Columbia!P30+'Kansas City'!P30+Rolla!P30+'St. Louis'!P30</f>
        <v>1530</v>
      </c>
      <c r="Q30" s="8">
        <f>Columbia!Q30+'Kansas City'!Q30+Rolla!Q30+'St. Louis'!Q30</f>
        <v>1490</v>
      </c>
      <c r="R30" s="8">
        <f>Columbia!R30+'Kansas City'!R30+Rolla!R30+'St. Louis'!R30</f>
        <v>1424</v>
      </c>
      <c r="S30" s="8">
        <f>Columbia!S30+'Kansas City'!S30+Rolla!S30+'St. Louis'!S30</f>
        <v>1463</v>
      </c>
      <c r="T30" s="8">
        <f>Columbia!T30+'Kansas City'!T30+Rolla!T30+'St. Louis'!T30</f>
        <v>1753</v>
      </c>
      <c r="U30" s="8">
        <f>Columbia!U30+'Kansas City'!U30+Rolla!U30+'St. Louis'!U30</f>
        <v>1537</v>
      </c>
      <c r="V30" s="8">
        <f>Columbia!V30+'Kansas City'!V30+Rolla!V30+'St. Louis'!V30</f>
        <v>1487</v>
      </c>
      <c r="W30" s="8">
        <f>Columbia!W30+'Kansas City'!W30+Rolla!W30+'St. Louis'!W30</f>
        <v>1578</v>
      </c>
      <c r="X30" s="8">
        <f>Columbia!X30+'Kansas City'!X30+Rolla!X30+'St. Louis'!X30</f>
        <v>1382</v>
      </c>
      <c r="Y30" s="8">
        <f>Columbia!Y30+'Kansas City'!Y30+Rolla!Y30+'St. Louis'!Y30</f>
        <v>1350</v>
      </c>
      <c r="Z30" s="8">
        <f>Columbia!Z30+'Kansas City'!Z30+Rolla!Z30+'St. Louis'!Z30</f>
        <v>1444</v>
      </c>
      <c r="AA30" s="8">
        <f>Columbia!AA30+'Kansas City'!AA30+Rolla!AA30+'St. Louis'!AA30</f>
        <v>1561</v>
      </c>
      <c r="AB30" s="8">
        <f>Columbia!AB30+'Kansas City'!AB30+Rolla!AB30+'St. Louis'!AB30</f>
        <v>1805</v>
      </c>
      <c r="AC30" s="8">
        <f>Columbia!AC30+'Kansas City'!AC30+Rolla!AC30+'St. Louis'!AC30</f>
        <v>1776</v>
      </c>
      <c r="AD30" s="8">
        <f>Columbia!AD30+'Kansas City'!AD30+Rolla!AD30+'St. Louis'!AD30</f>
        <v>1781</v>
      </c>
      <c r="AE30" s="8">
        <f>Columbia!AE30+'Kansas City'!AE30+Rolla!AE30+'St. Louis'!AE30</f>
        <v>1897</v>
      </c>
      <c r="AF30" s="8">
        <f>Columbia!AF30+'Kansas City'!AF30+Rolla!AF30+'St. Louis'!AF30</f>
        <v>1827</v>
      </c>
      <c r="AG30" s="8">
        <f>Columbia!AG30+'Kansas City'!AG30+Rolla!AG30+'St. Louis'!AG30</f>
        <v>1754</v>
      </c>
      <c r="AH30" s="27">
        <f>Columbia!AH30+'Kansas City'!AH30+Rolla!AH30+'St. Louis'!AH30</f>
        <v>1927</v>
      </c>
      <c r="AI30" s="8"/>
      <c r="AJ30" s="27">
        <f>Columbia!AJ30+'Kansas City'!AJ30+Rolla!AJ30+'St. Louis'!AJ30</f>
        <v>1903</v>
      </c>
      <c r="AK30" s="8"/>
      <c r="AL30" s="27">
        <f>Columbia!AL30+'Kansas City'!AL30+Rolla!AL30+'St. Louis'!AL30</f>
        <v>2185</v>
      </c>
      <c r="AM30" s="8"/>
      <c r="AN30" s="27">
        <f>Columbia!AN30+'Kansas City'!AN30+Rolla!AN30+'St. Louis'!AN30</f>
        <v>2117</v>
      </c>
      <c r="AO30" s="8"/>
      <c r="AP30" s="27">
        <f>Columbia!AP30+'Kansas City'!AP30+Rolla!AP30+'St. Louis'!AP30</f>
        <v>2320</v>
      </c>
      <c r="AQ30" s="8"/>
      <c r="AR30" s="27">
        <f>Columbia!AR30+'Kansas City'!AR30+Rolla!AR30+'St. Louis'!AR30</f>
        <v>2121</v>
      </c>
      <c r="AS30" s="21"/>
    </row>
    <row r="31" spans="1:45" ht="12">
      <c r="A31" s="3"/>
      <c r="B31" s="1"/>
      <c r="C31" s="1"/>
      <c r="D31" s="7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>Columbia!O31+'Kansas City'!O31+Rolla!O31+'St. Louis'!O31</f>
        <v>706</v>
      </c>
      <c r="P31" s="9">
        <f>Columbia!P31+'Kansas City'!P31+Rolla!P31+'St. Louis'!P31</f>
        <v>662</v>
      </c>
      <c r="Q31" s="9">
        <f>Columbia!Q31+'Kansas City'!Q31+Rolla!Q31+'St. Louis'!Q31</f>
        <v>719</v>
      </c>
      <c r="R31" s="9">
        <f>Columbia!R31+'Kansas City'!R31+Rolla!R31+'St. Louis'!R31</f>
        <v>670</v>
      </c>
      <c r="S31" s="9">
        <f>Columbia!S31+'Kansas City'!S31+Rolla!S31+'St. Louis'!S31</f>
        <v>722</v>
      </c>
      <c r="T31" s="9">
        <f>Columbia!T31+'Kansas City'!T31+Rolla!T31+'St. Louis'!T31</f>
        <v>894</v>
      </c>
      <c r="U31" s="9">
        <f>Columbia!U31+'Kansas City'!U31+Rolla!U31+'St. Louis'!U31</f>
        <v>801</v>
      </c>
      <c r="V31" s="9">
        <f>Columbia!V31+'Kansas City'!V31+Rolla!V31+'St. Louis'!V31</f>
        <v>703</v>
      </c>
      <c r="W31" s="9">
        <f>Columbia!W31+'Kansas City'!W31+Rolla!W31+'St. Louis'!W31</f>
        <v>776</v>
      </c>
      <c r="X31" s="9">
        <f>Columbia!X31+'Kansas City'!X31+Rolla!X31+'St. Louis'!X31</f>
        <v>721</v>
      </c>
      <c r="Y31" s="9">
        <f>Columbia!Y31+'Kansas City'!Y31+Rolla!Y31+'St. Louis'!Y31</f>
        <v>722</v>
      </c>
      <c r="Z31" s="9">
        <f>Columbia!Z31+'Kansas City'!Z31+Rolla!Z31+'St. Louis'!Z31</f>
        <v>795</v>
      </c>
      <c r="AA31" s="9">
        <f>Columbia!AA31+'Kansas City'!AA31+Rolla!AA31+'St. Louis'!AA31</f>
        <v>791</v>
      </c>
      <c r="AB31" s="9">
        <f>Columbia!AB31+'Kansas City'!AB31+Rolla!AB31+'St. Louis'!AB31</f>
        <v>952</v>
      </c>
      <c r="AC31" s="9">
        <f>Columbia!AC31+'Kansas City'!AC31+Rolla!AC31+'St. Louis'!AC31</f>
        <v>949</v>
      </c>
      <c r="AD31" s="9">
        <f>Columbia!AD31+'Kansas City'!AD31+Rolla!AD31+'St. Louis'!AD31</f>
        <v>943</v>
      </c>
      <c r="AE31" s="9">
        <f>Columbia!AE31+'Kansas City'!AE31+Rolla!AE31+'St. Louis'!AE31</f>
        <v>908</v>
      </c>
      <c r="AF31" s="9">
        <f>Columbia!AF31+'Kansas City'!AF31+Rolla!AF31+'St. Louis'!AF31</f>
        <v>918</v>
      </c>
      <c r="AG31" s="9">
        <f>Columbia!AG31+'Kansas City'!AG31+Rolla!AG31+'St. Louis'!AG31</f>
        <v>946</v>
      </c>
      <c r="AH31" s="28">
        <f>Columbia!AH31+'Kansas City'!AH31+Rolla!AH31+'St. Louis'!AH31</f>
        <v>1050</v>
      </c>
      <c r="AI31" s="9"/>
      <c r="AJ31" s="28">
        <f>Columbia!AJ31+'Kansas City'!AJ31+Rolla!AJ31+'St. Louis'!AJ31</f>
        <v>1042</v>
      </c>
      <c r="AK31" s="9"/>
      <c r="AL31" s="28">
        <f>Columbia!AL31+'Kansas City'!AL31+Rolla!AL31+'St. Louis'!AL31</f>
        <v>1206</v>
      </c>
      <c r="AM31" s="9"/>
      <c r="AN31" s="28">
        <f>Columbia!AN31+'Kansas City'!AN31+Rolla!AN31+'St. Louis'!AN31</f>
        <v>1095</v>
      </c>
      <c r="AO31" s="9"/>
      <c r="AP31" s="28">
        <f>Columbia!AP31+'Kansas City'!AP31+Rolla!AP31+'St. Louis'!AP31</f>
        <v>1158</v>
      </c>
      <c r="AQ31" s="9"/>
      <c r="AR31" s="28">
        <f>Columbia!AR31+'Kansas City'!AR31+Rolla!AR31+'St. Louis'!AR31</f>
        <v>1081</v>
      </c>
      <c r="AS31" s="21"/>
    </row>
    <row r="32" spans="1:45" ht="12">
      <c r="A32" s="3"/>
      <c r="B32" s="1"/>
      <c r="C32" s="1"/>
      <c r="D32" s="25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aca="true" t="shared" si="18" ref="O32:V32">O30/O29</f>
        <v>0.7232640648758236</v>
      </c>
      <c r="P32" s="10">
        <f t="shared" si="18"/>
        <v>0.6879496402877698</v>
      </c>
      <c r="Q32" s="10">
        <f t="shared" si="18"/>
        <v>0.7457457457457457</v>
      </c>
      <c r="R32" s="10">
        <f t="shared" si="18"/>
        <v>0.7959754052543321</v>
      </c>
      <c r="S32" s="10">
        <f t="shared" si="18"/>
        <v>0.8065049614112458</v>
      </c>
      <c r="T32" s="10">
        <f t="shared" si="18"/>
        <v>0.8172494172494172</v>
      </c>
      <c r="U32" s="10">
        <f t="shared" si="18"/>
        <v>0.8188598827916889</v>
      </c>
      <c r="V32" s="10">
        <f t="shared" si="18"/>
        <v>0.8099128540305011</v>
      </c>
      <c r="W32" s="10">
        <f aca="true" t="shared" si="19" ref="W32:Y33">W30/W29</f>
        <v>0.7739087788131437</v>
      </c>
      <c r="X32" s="10">
        <f t="shared" si="19"/>
        <v>0.7580910586944597</v>
      </c>
      <c r="Y32" s="10">
        <f t="shared" si="19"/>
        <v>0.7575757575757576</v>
      </c>
      <c r="Z32" s="10">
        <f aca="true" t="shared" si="20" ref="Z32:AB33">Z30/Z29</f>
        <v>0.7596002104155708</v>
      </c>
      <c r="AA32" s="10">
        <f t="shared" si="20"/>
        <v>0.7342427093132643</v>
      </c>
      <c r="AB32" s="10">
        <f t="shared" si="20"/>
        <v>0.7596801346801347</v>
      </c>
      <c r="AC32" s="10">
        <f aca="true" t="shared" si="21" ref="AC32:AE33">AC30/AC29</f>
        <v>0.7357083678541839</v>
      </c>
      <c r="AD32" s="10">
        <f t="shared" si="21"/>
        <v>0.808076225045372</v>
      </c>
      <c r="AE32" s="10">
        <f t="shared" si="21"/>
        <v>0.8201469952442715</v>
      </c>
      <c r="AF32" s="10">
        <f aca="true" t="shared" si="22" ref="AF32:AH33">AF30/AF29</f>
        <v>0.7637959866220736</v>
      </c>
      <c r="AG32" s="10">
        <f t="shared" si="22"/>
        <v>0.6107242339832869</v>
      </c>
      <c r="AH32" s="29">
        <f t="shared" si="22"/>
        <v>0.6579037214066235</v>
      </c>
      <c r="AI32" s="10"/>
      <c r="AJ32" s="29">
        <f>AJ30/AJ29</f>
        <v>0.6439932318104907</v>
      </c>
      <c r="AK32" s="10"/>
      <c r="AL32" s="29">
        <f>AL30/AL29</f>
        <v>0.6573405535499398</v>
      </c>
      <c r="AM32" s="10"/>
      <c r="AN32" s="29">
        <f>AN30/AN29</f>
        <v>0.6880077998050049</v>
      </c>
      <c r="AO32" s="10"/>
      <c r="AP32" s="29">
        <f>AP30/AP29</f>
        <v>0.648225761385862</v>
      </c>
      <c r="AQ32" s="10"/>
      <c r="AR32" s="29">
        <f>AR30/AR29</f>
        <v>0.6167490549578366</v>
      </c>
      <c r="AS32" s="21"/>
    </row>
    <row r="33" spans="1:45" ht="12">
      <c r="A33" s="3"/>
      <c r="B33" s="1"/>
      <c r="C33" s="1"/>
      <c r="D33" s="25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aca="true" t="shared" si="23" ref="O33:V33">O31/O30</f>
        <v>0.49474421864050455</v>
      </c>
      <c r="P33" s="10">
        <f t="shared" si="23"/>
        <v>0.4326797385620915</v>
      </c>
      <c r="Q33" s="10">
        <f t="shared" si="23"/>
        <v>0.4825503355704698</v>
      </c>
      <c r="R33" s="10">
        <f t="shared" si="23"/>
        <v>0.4705056179775281</v>
      </c>
      <c r="S33" s="10">
        <f t="shared" si="23"/>
        <v>0.4935064935064935</v>
      </c>
      <c r="T33" s="10">
        <f t="shared" si="23"/>
        <v>0.5099828864803194</v>
      </c>
      <c r="U33" s="10">
        <f t="shared" si="23"/>
        <v>0.5211450878334418</v>
      </c>
      <c r="V33" s="10">
        <f t="shared" si="23"/>
        <v>0.47276395427034296</v>
      </c>
      <c r="W33" s="10">
        <f t="shared" si="19"/>
        <v>0.4917617237008872</v>
      </c>
      <c r="X33" s="10">
        <f t="shared" si="19"/>
        <v>0.5217076700434153</v>
      </c>
      <c r="Y33" s="10">
        <f t="shared" si="19"/>
        <v>0.5348148148148149</v>
      </c>
      <c r="Z33" s="10">
        <f t="shared" si="20"/>
        <v>0.5505540166204986</v>
      </c>
      <c r="AA33" s="10">
        <f t="shared" si="20"/>
        <v>0.5067264573991032</v>
      </c>
      <c r="AB33" s="10">
        <f t="shared" si="20"/>
        <v>0.5274238227146815</v>
      </c>
      <c r="AC33" s="10">
        <f t="shared" si="21"/>
        <v>0.5343468468468469</v>
      </c>
      <c r="AD33" s="10">
        <f t="shared" si="21"/>
        <v>0.5294778214486243</v>
      </c>
      <c r="AE33" s="10">
        <f t="shared" si="21"/>
        <v>0.4786505007907222</v>
      </c>
      <c r="AF33" s="10">
        <f t="shared" si="22"/>
        <v>0.5024630541871922</v>
      </c>
      <c r="AG33" s="10">
        <f t="shared" si="22"/>
        <v>0.5393386545039909</v>
      </c>
      <c r="AH33" s="29">
        <f t="shared" si="22"/>
        <v>0.5448884276076803</v>
      </c>
      <c r="AI33" s="10"/>
      <c r="AJ33" s="29">
        <f>AJ31/AJ30</f>
        <v>0.5475564897530215</v>
      </c>
      <c r="AK33" s="10"/>
      <c r="AL33" s="29">
        <f>AL31/AL30</f>
        <v>0.5519450800915332</v>
      </c>
      <c r="AM33" s="10"/>
      <c r="AN33" s="29">
        <f>AN31/AN30</f>
        <v>0.5172413793103449</v>
      </c>
      <c r="AO33" s="10"/>
      <c r="AP33" s="29">
        <f>AP31/AP30</f>
        <v>0.4991379310344828</v>
      </c>
      <c r="AQ33" s="10"/>
      <c r="AR33" s="29">
        <f>AR31/AR30</f>
        <v>0.5096652522395096</v>
      </c>
      <c r="AS33" s="21"/>
    </row>
    <row r="34" spans="1:45" ht="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0"/>
      <c r="AI34" s="1"/>
      <c r="AJ34" s="30"/>
      <c r="AK34" s="1"/>
      <c r="AL34" s="30"/>
      <c r="AM34" s="1"/>
      <c r="AN34" s="30"/>
      <c r="AO34" s="1"/>
      <c r="AP34" s="30"/>
      <c r="AQ34" s="1"/>
      <c r="AR34" s="30"/>
      <c r="AS34" s="21"/>
    </row>
    <row r="35" spans="1:45" ht="12">
      <c r="A35" s="3"/>
      <c r="B35" s="13" t="s">
        <v>19</v>
      </c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0"/>
      <c r="AI35" s="1"/>
      <c r="AJ35" s="30"/>
      <c r="AK35" s="1"/>
      <c r="AL35" s="30"/>
      <c r="AM35" s="1"/>
      <c r="AN35" s="30"/>
      <c r="AO35" s="1"/>
      <c r="AP35" s="30"/>
      <c r="AQ35" s="1"/>
      <c r="AR35" s="30"/>
      <c r="AS35" s="21"/>
    </row>
    <row r="36" spans="1:45" ht="12">
      <c r="A36" s="3"/>
      <c r="B36" s="1"/>
      <c r="C36" s="13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30"/>
      <c r="AI36" s="1"/>
      <c r="AJ36" s="30"/>
      <c r="AK36" s="1"/>
      <c r="AL36" s="30"/>
      <c r="AM36" s="1"/>
      <c r="AN36" s="30"/>
      <c r="AO36" s="1"/>
      <c r="AP36" s="30"/>
      <c r="AQ36" s="1"/>
      <c r="AR36" s="30"/>
      <c r="AS36" s="21"/>
    </row>
    <row r="37" spans="1:45" ht="12">
      <c r="A37" s="3"/>
      <c r="B37" s="1"/>
      <c r="C37" s="1"/>
      <c r="D37" s="1" t="s">
        <v>13</v>
      </c>
      <c r="E37" s="8">
        <f>Columbia!E37+'Kansas City'!E37+Rolla!E37+'St. Louis'!E37</f>
        <v>15171</v>
      </c>
      <c r="F37" s="8">
        <f>Columbia!F37+'Kansas City'!F37+Rolla!F37+'St. Louis'!F37</f>
        <v>17937</v>
      </c>
      <c r="G37" s="8">
        <f>Columbia!G37+'Kansas City'!G37+Rolla!G37+'St. Louis'!G37</f>
        <v>18689</v>
      </c>
      <c r="H37" s="8">
        <f>Columbia!H37+'Kansas City'!H37+Rolla!H37+'St. Louis'!H37</f>
        <v>18242</v>
      </c>
      <c r="I37" s="8">
        <f>Columbia!I37+'Kansas City'!I37+Rolla!I37+'St. Louis'!I37</f>
        <v>15335</v>
      </c>
      <c r="J37" s="8">
        <f>Columbia!J37+'Kansas City'!J37+Rolla!J37+'St. Louis'!J37</f>
        <v>13111</v>
      </c>
      <c r="K37" s="8">
        <f>Columbia!K37+'Kansas City'!K37+Rolla!K37+'St. Louis'!K37</f>
        <v>13279</v>
      </c>
      <c r="L37" s="8">
        <f>Columbia!L37+'Kansas City'!L37+Rolla!L37+'St. Louis'!L37</f>
        <v>12075</v>
      </c>
      <c r="M37" s="8">
        <f>Columbia!M37+'Kansas City'!M37+Rolla!M37+'St. Louis'!M37</f>
        <v>12754</v>
      </c>
      <c r="N37" s="8"/>
      <c r="O37" s="8">
        <f aca="true" t="shared" si="24" ref="O37:X37">O10+O23</f>
        <v>14588</v>
      </c>
      <c r="P37" s="8">
        <f t="shared" si="24"/>
        <v>14195</v>
      </c>
      <c r="Q37" s="8">
        <f t="shared" si="24"/>
        <v>14502</v>
      </c>
      <c r="R37" s="8">
        <f t="shared" si="24"/>
        <v>13666</v>
      </c>
      <c r="S37" s="8">
        <f t="shared" si="24"/>
        <v>12944</v>
      </c>
      <c r="T37" s="8">
        <f t="shared" si="24"/>
        <v>14694</v>
      </c>
      <c r="U37" s="8">
        <f t="shared" si="24"/>
        <v>15979</v>
      </c>
      <c r="V37" s="8">
        <f t="shared" si="24"/>
        <v>16048</v>
      </c>
      <c r="W37" s="8">
        <f t="shared" si="24"/>
        <v>15378</v>
      </c>
      <c r="X37" s="8">
        <f t="shared" si="24"/>
        <v>15887</v>
      </c>
      <c r="Y37" s="8">
        <f>Y10+Y23</f>
        <v>15892</v>
      </c>
      <c r="Z37" s="8">
        <f aca="true" t="shared" si="25" ref="Z37:AA39">Z10+Z23</f>
        <v>16834</v>
      </c>
      <c r="AA37" s="8">
        <f t="shared" si="25"/>
        <v>17207</v>
      </c>
      <c r="AB37" s="8">
        <f aca="true" t="shared" si="26" ref="AB37:AC39">AB10+AB23</f>
        <v>18103</v>
      </c>
      <c r="AC37" s="8">
        <f t="shared" si="26"/>
        <v>18567</v>
      </c>
      <c r="AD37" s="8">
        <f aca="true" t="shared" si="27" ref="AD37:AE39">AD10+AD23</f>
        <v>19399</v>
      </c>
      <c r="AE37" s="8">
        <f t="shared" si="27"/>
        <v>19986</v>
      </c>
      <c r="AF37" s="8">
        <f aca="true" t="shared" si="28" ref="AF37:AG39">AF10+AF23</f>
        <v>20816</v>
      </c>
      <c r="AG37" s="8">
        <f t="shared" si="28"/>
        <v>20131</v>
      </c>
      <c r="AH37" s="27">
        <f>AH10+AH23</f>
        <v>22385</v>
      </c>
      <c r="AI37" s="8"/>
      <c r="AJ37" s="27">
        <f>AJ10+AJ23</f>
        <v>24902</v>
      </c>
      <c r="AK37" s="8"/>
      <c r="AL37" s="27">
        <f>AL10+AL23</f>
        <v>26864</v>
      </c>
      <c r="AM37" s="8"/>
      <c r="AN37" s="27">
        <f>AN10+AN23</f>
        <v>27524</v>
      </c>
      <c r="AO37" s="8"/>
      <c r="AP37" s="27">
        <f>AP10+AP23</f>
        <v>30415</v>
      </c>
      <c r="AQ37" s="8"/>
      <c r="AR37" s="27">
        <f>AR10+AR23</f>
        <v>30910</v>
      </c>
      <c r="AS37" s="21"/>
    </row>
    <row r="38" spans="1:45" ht="12">
      <c r="A38" s="3"/>
      <c r="B38" s="1"/>
      <c r="C38" s="1"/>
      <c r="D38" s="1" t="s">
        <v>14</v>
      </c>
      <c r="E38" s="8">
        <f>Columbia!E38+'Kansas City'!E38+Rolla!E38+'St. Louis'!E38</f>
        <v>12033</v>
      </c>
      <c r="F38" s="8">
        <f>Columbia!F38+'Kansas City'!F38+Rolla!F38+'St. Louis'!F38</f>
        <v>12584</v>
      </c>
      <c r="G38" s="8">
        <f>Columbia!G38+'Kansas City'!G38+Rolla!G38+'St. Louis'!G38</f>
        <v>13241</v>
      </c>
      <c r="H38" s="8">
        <f>Columbia!H38+'Kansas City'!H38+Rolla!H38+'St. Louis'!H38</f>
        <v>12822</v>
      </c>
      <c r="I38" s="8">
        <f>Columbia!I38+'Kansas City'!I38+Rolla!I38+'St. Louis'!I38</f>
        <v>10894</v>
      </c>
      <c r="J38" s="8">
        <f>Columbia!J38+'Kansas City'!J38+Rolla!J38+'St. Louis'!J38</f>
        <v>10660</v>
      </c>
      <c r="K38" s="8">
        <f>Columbia!K38+'Kansas City'!K38+Rolla!K38+'St. Louis'!K38</f>
        <v>10761</v>
      </c>
      <c r="L38" s="8">
        <f>Columbia!L38+'Kansas City'!L38+Rolla!L38+'St. Louis'!L38</f>
        <v>9869</v>
      </c>
      <c r="M38" s="8">
        <f>Columbia!M38+'Kansas City'!M38+Rolla!M38+'St. Louis'!M38</f>
        <v>10011</v>
      </c>
      <c r="N38" s="8"/>
      <c r="O38" s="8">
        <f aca="true" t="shared" si="29" ref="O38:X38">O11+O24</f>
        <v>11082</v>
      </c>
      <c r="P38" s="8">
        <f t="shared" si="29"/>
        <v>10575</v>
      </c>
      <c r="Q38" s="8">
        <f t="shared" si="29"/>
        <v>10522</v>
      </c>
      <c r="R38" s="8">
        <f t="shared" si="29"/>
        <v>10023</v>
      </c>
      <c r="S38" s="8">
        <f t="shared" si="29"/>
        <v>9931</v>
      </c>
      <c r="T38" s="8">
        <f t="shared" si="29"/>
        <v>11606</v>
      </c>
      <c r="U38" s="8">
        <f t="shared" si="29"/>
        <v>12493</v>
      </c>
      <c r="V38" s="8">
        <f t="shared" si="29"/>
        <v>12916</v>
      </c>
      <c r="W38" s="8">
        <f t="shared" si="29"/>
        <v>12410</v>
      </c>
      <c r="X38" s="8">
        <f t="shared" si="29"/>
        <v>13002</v>
      </c>
      <c r="Y38" s="8">
        <f>Y11+Y24</f>
        <v>12828</v>
      </c>
      <c r="Z38" s="8">
        <f t="shared" si="25"/>
        <v>13353</v>
      </c>
      <c r="AA38" s="8">
        <f t="shared" si="25"/>
        <v>13648</v>
      </c>
      <c r="AB38" s="8">
        <f t="shared" si="26"/>
        <v>14263</v>
      </c>
      <c r="AC38" s="8">
        <f t="shared" si="26"/>
        <v>14689</v>
      </c>
      <c r="AD38" s="8">
        <f t="shared" si="27"/>
        <v>15492</v>
      </c>
      <c r="AE38" s="8">
        <f t="shared" si="27"/>
        <v>16215</v>
      </c>
      <c r="AF38" s="8">
        <f t="shared" si="28"/>
        <v>16348</v>
      </c>
      <c r="AG38" s="8">
        <f t="shared" si="28"/>
        <v>16125</v>
      </c>
      <c r="AH38" s="27">
        <f>AH11+AH24</f>
        <v>18155</v>
      </c>
      <c r="AI38" s="8"/>
      <c r="AJ38" s="27">
        <f>AJ11+AJ24</f>
        <v>19928</v>
      </c>
      <c r="AK38" s="8"/>
      <c r="AL38" s="27">
        <f>AL11+AL24</f>
        <v>21396</v>
      </c>
      <c r="AM38" s="8"/>
      <c r="AN38" s="27">
        <f>AN11+AN24</f>
        <v>21676</v>
      </c>
      <c r="AO38" s="8"/>
      <c r="AP38" s="27">
        <f>AP11+AP24</f>
        <v>23671</v>
      </c>
      <c r="AQ38" s="8"/>
      <c r="AR38" s="27">
        <f>AR11+AR24</f>
        <v>23404</v>
      </c>
      <c r="AS38" s="21"/>
    </row>
    <row r="39" spans="1:45" ht="12">
      <c r="A39" s="3"/>
      <c r="B39" s="1"/>
      <c r="C39" s="1"/>
      <c r="D39" s="7" t="s">
        <v>15</v>
      </c>
      <c r="E39" s="9">
        <f>Columbia!E39+'Kansas City'!E39+Rolla!E39+'St. Louis'!E39</f>
        <v>7674</v>
      </c>
      <c r="F39" s="9">
        <f>Columbia!F39+'Kansas City'!F39+Rolla!F39+'St. Louis'!F39</f>
        <v>7771</v>
      </c>
      <c r="G39" s="9">
        <f>Columbia!G39+'Kansas City'!G39+Rolla!G39+'St. Louis'!G39</f>
        <v>7932</v>
      </c>
      <c r="H39" s="9">
        <f>Columbia!H39+'Kansas City'!H39+Rolla!H39+'St. Louis'!H39</f>
        <v>7532</v>
      </c>
      <c r="I39" s="9">
        <f>Columbia!I39+'Kansas City'!I39+Rolla!I39+'St. Louis'!I39</f>
        <v>6810</v>
      </c>
      <c r="J39" s="9">
        <f>Columbia!J39+'Kansas City'!J39+Rolla!J39+'St. Louis'!J39</f>
        <v>6466</v>
      </c>
      <c r="K39" s="9">
        <f>Columbia!K39+'Kansas City'!K39+Rolla!K39+'St. Louis'!K39</f>
        <v>6297</v>
      </c>
      <c r="L39" s="9">
        <f>Columbia!L39+'Kansas City'!L39+Rolla!L39+'St. Louis'!L39</f>
        <v>5995</v>
      </c>
      <c r="M39" s="9">
        <f>Columbia!M39+'Kansas City'!M39+Rolla!M39+'St. Louis'!M39</f>
        <v>6303</v>
      </c>
      <c r="N39" s="9"/>
      <c r="O39" s="9">
        <f aca="true" t="shared" si="30" ref="O39:X39">O12+O25</f>
        <v>6489</v>
      </c>
      <c r="P39" s="9">
        <f t="shared" si="30"/>
        <v>6174</v>
      </c>
      <c r="Q39" s="9">
        <f t="shared" si="30"/>
        <v>5363</v>
      </c>
      <c r="R39" s="9">
        <f t="shared" si="30"/>
        <v>4787</v>
      </c>
      <c r="S39" s="9">
        <f t="shared" si="30"/>
        <v>4810</v>
      </c>
      <c r="T39" s="9">
        <f t="shared" si="30"/>
        <v>5573</v>
      </c>
      <c r="U39" s="9">
        <f t="shared" si="30"/>
        <v>6004</v>
      </c>
      <c r="V39" s="9">
        <f t="shared" si="30"/>
        <v>5953</v>
      </c>
      <c r="W39" s="9">
        <f t="shared" si="30"/>
        <v>5533</v>
      </c>
      <c r="X39" s="9">
        <f t="shared" si="30"/>
        <v>5999</v>
      </c>
      <c r="Y39" s="9">
        <f>Y12+Y25</f>
        <v>6017</v>
      </c>
      <c r="Z39" s="9">
        <f t="shared" si="25"/>
        <v>6298</v>
      </c>
      <c r="AA39" s="9">
        <f t="shared" si="25"/>
        <v>6366</v>
      </c>
      <c r="AB39" s="9">
        <f t="shared" si="26"/>
        <v>6615</v>
      </c>
      <c r="AC39" s="9">
        <f t="shared" si="26"/>
        <v>6941</v>
      </c>
      <c r="AD39" s="9">
        <f t="shared" si="27"/>
        <v>7089</v>
      </c>
      <c r="AE39" s="9">
        <f t="shared" si="27"/>
        <v>7263</v>
      </c>
      <c r="AF39" s="9">
        <f t="shared" si="28"/>
        <v>7351</v>
      </c>
      <c r="AG39" s="9">
        <f t="shared" si="28"/>
        <v>7543</v>
      </c>
      <c r="AH39" s="28">
        <f>AH12+AH25</f>
        <v>8344</v>
      </c>
      <c r="AI39" s="9"/>
      <c r="AJ39" s="28">
        <f>AJ12+AJ25</f>
        <v>8263</v>
      </c>
      <c r="AK39" s="9"/>
      <c r="AL39" s="28">
        <f>AL12+AL25</f>
        <v>8919</v>
      </c>
      <c r="AM39" s="9"/>
      <c r="AN39" s="28">
        <f>AN12+AN25</f>
        <v>8908</v>
      </c>
      <c r="AO39" s="9"/>
      <c r="AP39" s="28">
        <f>AP12+AP25</f>
        <v>9304</v>
      </c>
      <c r="AQ39" s="9"/>
      <c r="AR39" s="28">
        <f>AR12+AR25</f>
        <v>9044</v>
      </c>
      <c r="AS39" s="21"/>
    </row>
    <row r="40" spans="1:45" ht="12">
      <c r="A40" s="3"/>
      <c r="B40" s="1"/>
      <c r="C40" s="1"/>
      <c r="D40" s="25" t="s">
        <v>27</v>
      </c>
      <c r="E40" s="10">
        <f aca="true" t="shared" si="31" ref="E40:I41">E38/E37</f>
        <v>0.7931579988135258</v>
      </c>
      <c r="F40" s="10">
        <f t="shared" si="31"/>
        <v>0.7015665941907788</v>
      </c>
      <c r="G40" s="10">
        <f t="shared" si="31"/>
        <v>0.7084916260902135</v>
      </c>
      <c r="H40" s="10">
        <f t="shared" si="31"/>
        <v>0.7028834557614296</v>
      </c>
      <c r="I40" s="10">
        <f t="shared" si="31"/>
        <v>0.7104010433648517</v>
      </c>
      <c r="J40" s="10">
        <f aca="true" t="shared" si="32" ref="J40:M41">J38/J37</f>
        <v>0.8130577377774388</v>
      </c>
      <c r="K40" s="10">
        <f t="shared" si="32"/>
        <v>0.8103772874463439</v>
      </c>
      <c r="L40" s="10">
        <f t="shared" si="32"/>
        <v>0.8173084886128364</v>
      </c>
      <c r="M40" s="10">
        <f t="shared" si="32"/>
        <v>0.7849302179708327</v>
      </c>
      <c r="N40" s="10"/>
      <c r="O40" s="10">
        <f aca="true" t="shared" si="33" ref="O40:V40">O38/O37</f>
        <v>0.7596654784754593</v>
      </c>
      <c r="P40" s="10">
        <f t="shared" si="33"/>
        <v>0.7449806269813315</v>
      </c>
      <c r="Q40" s="10">
        <f t="shared" si="33"/>
        <v>0.7255550958488485</v>
      </c>
      <c r="R40" s="10">
        <f t="shared" si="33"/>
        <v>0.7334260207815015</v>
      </c>
      <c r="S40" s="10">
        <f t="shared" si="33"/>
        <v>0.7672280593325093</v>
      </c>
      <c r="T40" s="10">
        <f t="shared" si="33"/>
        <v>0.7898461957261467</v>
      </c>
      <c r="U40" s="10">
        <f t="shared" si="33"/>
        <v>0.7818386632455098</v>
      </c>
      <c r="V40" s="10">
        <f t="shared" si="33"/>
        <v>0.8048354935194417</v>
      </c>
      <c r="W40" s="10">
        <f aca="true" t="shared" si="34" ref="W40:Y41">W38/W37</f>
        <v>0.8069970087137469</v>
      </c>
      <c r="X40" s="10">
        <f t="shared" si="34"/>
        <v>0.8184049852080317</v>
      </c>
      <c r="Y40" s="10">
        <f t="shared" si="34"/>
        <v>0.807198590485779</v>
      </c>
      <c r="Z40" s="10">
        <f aca="true" t="shared" si="35" ref="Z40:AB41">Z38/Z37</f>
        <v>0.7932161102530593</v>
      </c>
      <c r="AA40" s="10">
        <f t="shared" si="35"/>
        <v>0.7931655721508688</v>
      </c>
      <c r="AB40" s="10">
        <f t="shared" si="35"/>
        <v>0.7878804618019113</v>
      </c>
      <c r="AC40" s="10">
        <f aca="true" t="shared" si="36" ref="AC40:AE41">AC38/AC37</f>
        <v>0.7911348090698551</v>
      </c>
      <c r="AD40" s="10">
        <f t="shared" si="36"/>
        <v>0.7985978658693748</v>
      </c>
      <c r="AE40" s="10">
        <f t="shared" si="36"/>
        <v>0.811317922545782</v>
      </c>
      <c r="AF40" s="10">
        <f aca="true" t="shared" si="37" ref="AF40:AH41">AF38/AF37</f>
        <v>0.7853574173712529</v>
      </c>
      <c r="AG40" s="10">
        <f t="shared" si="37"/>
        <v>0.8010034275495505</v>
      </c>
      <c r="AH40" s="29">
        <f t="shared" si="37"/>
        <v>0.8110341746705383</v>
      </c>
      <c r="AI40" s="10"/>
      <c r="AJ40" s="29">
        <f>AJ38/AJ37</f>
        <v>0.8002570074692795</v>
      </c>
      <c r="AK40" s="10"/>
      <c r="AL40" s="29">
        <f>AL38/AL37</f>
        <v>0.7964562239428231</v>
      </c>
      <c r="AM40" s="10"/>
      <c r="AN40" s="29">
        <f>AN38/AN37</f>
        <v>0.787530882139224</v>
      </c>
      <c r="AO40" s="10"/>
      <c r="AP40" s="29">
        <f>AP38/AP37</f>
        <v>0.7782673023179353</v>
      </c>
      <c r="AQ40" s="10"/>
      <c r="AR40" s="29">
        <f>AR38/AR37</f>
        <v>0.757165965706891</v>
      </c>
      <c r="AS40" s="21"/>
    </row>
    <row r="41" spans="1:45" ht="12">
      <c r="A41" s="3"/>
      <c r="B41" s="1"/>
      <c r="C41" s="1"/>
      <c r="D41" s="25" t="s">
        <v>16</v>
      </c>
      <c r="E41" s="10">
        <f t="shared" si="31"/>
        <v>0.637746197955622</v>
      </c>
      <c r="F41" s="10">
        <f t="shared" si="31"/>
        <v>0.6175301970756516</v>
      </c>
      <c r="G41" s="10">
        <f t="shared" si="31"/>
        <v>0.5990484102409184</v>
      </c>
      <c r="H41" s="10">
        <f t="shared" si="31"/>
        <v>0.5874278583684293</v>
      </c>
      <c r="I41" s="10">
        <f t="shared" si="31"/>
        <v>0.6251147420598494</v>
      </c>
      <c r="J41" s="10">
        <f t="shared" si="32"/>
        <v>0.6065666041275798</v>
      </c>
      <c r="K41" s="10">
        <f t="shared" si="32"/>
        <v>0.585168664622247</v>
      </c>
      <c r="L41" s="10">
        <f t="shared" si="32"/>
        <v>0.6074576958151788</v>
      </c>
      <c r="M41" s="10">
        <f t="shared" si="32"/>
        <v>0.6296074318249925</v>
      </c>
      <c r="N41" s="10"/>
      <c r="O41" s="10">
        <f aca="true" t="shared" si="38" ref="O41:V41">O39/O38</f>
        <v>0.5855441256090959</v>
      </c>
      <c r="P41" s="10">
        <f t="shared" si="38"/>
        <v>0.5838297872340426</v>
      </c>
      <c r="Q41" s="10">
        <f t="shared" si="38"/>
        <v>0.5096939745295571</v>
      </c>
      <c r="R41" s="10">
        <f t="shared" si="38"/>
        <v>0.4776015165120224</v>
      </c>
      <c r="S41" s="10">
        <f t="shared" si="38"/>
        <v>0.48434195952069276</v>
      </c>
      <c r="T41" s="10">
        <f t="shared" si="38"/>
        <v>0.4801826641392383</v>
      </c>
      <c r="U41" s="10">
        <f t="shared" si="38"/>
        <v>0.48058912991275116</v>
      </c>
      <c r="V41" s="10">
        <f t="shared" si="38"/>
        <v>0.4609012078042738</v>
      </c>
      <c r="W41" s="10">
        <f t="shared" si="34"/>
        <v>0.44585012087026593</v>
      </c>
      <c r="X41" s="10">
        <f t="shared" si="34"/>
        <v>0.46139055529918477</v>
      </c>
      <c r="Y41" s="10">
        <f t="shared" si="34"/>
        <v>0.469052073589024</v>
      </c>
      <c r="Z41" s="10">
        <f t="shared" si="35"/>
        <v>0.47165430989290796</v>
      </c>
      <c r="AA41" s="10">
        <f t="shared" si="35"/>
        <v>0.46644196951934347</v>
      </c>
      <c r="AB41" s="10">
        <f t="shared" si="35"/>
        <v>0.46378742200098155</v>
      </c>
      <c r="AC41" s="10">
        <f t="shared" si="36"/>
        <v>0.4725304649737899</v>
      </c>
      <c r="AD41" s="10">
        <f t="shared" si="36"/>
        <v>0.4575910147172734</v>
      </c>
      <c r="AE41" s="10">
        <f t="shared" si="36"/>
        <v>0.4479185938945421</v>
      </c>
      <c r="AF41" s="10">
        <f t="shared" si="37"/>
        <v>0.44965745045265476</v>
      </c>
      <c r="AG41" s="10">
        <f t="shared" si="37"/>
        <v>0.4677829457364341</v>
      </c>
      <c r="AH41" s="29">
        <f t="shared" si="37"/>
        <v>0.45959790691269625</v>
      </c>
      <c r="AI41" s="10"/>
      <c r="AJ41" s="29">
        <f>AJ39/AJ38</f>
        <v>0.41464271376957046</v>
      </c>
      <c r="AK41" s="10"/>
      <c r="AL41" s="29">
        <f>AL39/AL38</f>
        <v>0.4168536174985979</v>
      </c>
      <c r="AM41" s="10"/>
      <c r="AN41" s="29">
        <f>AN39/AN38</f>
        <v>0.4109614319985237</v>
      </c>
      <c r="AO41" s="10"/>
      <c r="AP41" s="29">
        <f>AP39/AP38</f>
        <v>0.39305479278441974</v>
      </c>
      <c r="AQ41" s="10"/>
      <c r="AR41" s="29">
        <f>AR39/AR38</f>
        <v>0.3864296701418561</v>
      </c>
      <c r="AS41" s="21"/>
    </row>
    <row r="42" spans="1:45" ht="12">
      <c r="A42" s="3"/>
      <c r="B42" s="1"/>
      <c r="C42" s="13" t="s">
        <v>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30"/>
      <c r="AI42" s="1"/>
      <c r="AJ42" s="30"/>
      <c r="AK42" s="1"/>
      <c r="AL42" s="30"/>
      <c r="AM42" s="1"/>
      <c r="AN42" s="30"/>
      <c r="AO42" s="1"/>
      <c r="AP42" s="30"/>
      <c r="AQ42" s="1"/>
      <c r="AR42" s="30"/>
      <c r="AS42" s="21"/>
    </row>
    <row r="43" spans="1:45" ht="12">
      <c r="A43" s="3"/>
      <c r="B43" s="1"/>
      <c r="C43" s="1"/>
      <c r="D43" s="1" t="s">
        <v>13</v>
      </c>
      <c r="E43" s="8"/>
      <c r="F43" s="8"/>
      <c r="G43" s="8"/>
      <c r="H43" s="8"/>
      <c r="I43" s="8"/>
      <c r="J43" s="8">
        <f>Columbia!J43+'Kansas City'!J43+Rolla!J43+'St. Louis'!J43</f>
        <v>8001</v>
      </c>
      <c r="K43" s="8">
        <f>Columbia!K43+'Kansas City'!K43+Rolla!K43+'St. Louis'!K43</f>
        <v>7710</v>
      </c>
      <c r="L43" s="8">
        <f>Columbia!L43+'Kansas City'!L43+Rolla!L43+'St. Louis'!L43</f>
        <v>8341</v>
      </c>
      <c r="M43" s="8">
        <f>Columbia!M43+'Kansas City'!M43+Rolla!M43+'St. Louis'!M43</f>
        <v>8520</v>
      </c>
      <c r="N43" s="8"/>
      <c r="O43" s="8">
        <f aca="true" t="shared" si="39" ref="O43:X43">O16+O29</f>
        <v>9226</v>
      </c>
      <c r="P43" s="8">
        <f t="shared" si="39"/>
        <v>9751</v>
      </c>
      <c r="Q43" s="8">
        <f t="shared" si="39"/>
        <v>8765</v>
      </c>
      <c r="R43" s="8">
        <f t="shared" si="39"/>
        <v>7860</v>
      </c>
      <c r="S43" s="8">
        <f t="shared" si="39"/>
        <v>7855</v>
      </c>
      <c r="T43" s="8">
        <f t="shared" si="39"/>
        <v>8411</v>
      </c>
      <c r="U43" s="8">
        <f t="shared" si="39"/>
        <v>7813</v>
      </c>
      <c r="V43" s="8">
        <f t="shared" si="39"/>
        <v>7612</v>
      </c>
      <c r="W43" s="8">
        <f t="shared" si="39"/>
        <v>7987</v>
      </c>
      <c r="X43" s="8">
        <f t="shared" si="39"/>
        <v>7761</v>
      </c>
      <c r="Y43" s="8">
        <f>Y16+Y29</f>
        <v>7724</v>
      </c>
      <c r="Z43" s="8">
        <f aca="true" t="shared" si="40" ref="Z43:AA45">Z16+Z29</f>
        <v>7895</v>
      </c>
      <c r="AA43" s="8">
        <f t="shared" si="40"/>
        <v>8517</v>
      </c>
      <c r="AB43" s="8">
        <f aca="true" t="shared" si="41" ref="AB43:AC45">AB16+AB29</f>
        <v>9029</v>
      </c>
      <c r="AC43" s="8">
        <f t="shared" si="41"/>
        <v>9187</v>
      </c>
      <c r="AD43" s="8">
        <f aca="true" t="shared" si="42" ref="AD43:AE45">AD16+AD29</f>
        <v>8549</v>
      </c>
      <c r="AE43" s="8">
        <f t="shared" si="42"/>
        <v>8628</v>
      </c>
      <c r="AF43" s="8">
        <f aca="true" t="shared" si="43" ref="AF43:AG45">AF16+AF29</f>
        <v>8590</v>
      </c>
      <c r="AG43" s="8">
        <f t="shared" si="43"/>
        <v>9718</v>
      </c>
      <c r="AH43" s="27">
        <f>AH16+AH29</f>
        <v>10110</v>
      </c>
      <c r="AI43" s="8"/>
      <c r="AJ43" s="27">
        <f>AJ16+AJ29</f>
        <v>10253</v>
      </c>
      <c r="AK43" s="8"/>
      <c r="AL43" s="27">
        <f>AL16+AL29</f>
        <v>11811</v>
      </c>
      <c r="AM43" s="8"/>
      <c r="AN43" s="27">
        <f>AN16+AN29</f>
        <v>10645</v>
      </c>
      <c r="AO43" s="8"/>
      <c r="AP43" s="27">
        <f>AP16+AP29</f>
        <v>11282</v>
      </c>
      <c r="AQ43" s="8"/>
      <c r="AR43" s="27">
        <f>AR16+AR29</f>
        <v>10668</v>
      </c>
      <c r="AS43" s="21"/>
    </row>
    <row r="44" spans="1:45" ht="12">
      <c r="A44" s="3"/>
      <c r="B44" s="1"/>
      <c r="C44" s="1"/>
      <c r="D44" s="1" t="s">
        <v>14</v>
      </c>
      <c r="E44" s="8"/>
      <c r="F44" s="8"/>
      <c r="G44" s="8"/>
      <c r="H44" s="8"/>
      <c r="I44" s="8"/>
      <c r="J44" s="8">
        <f>Columbia!J44+'Kansas City'!J44+Rolla!J44+'St. Louis'!J44</f>
        <v>6584</v>
      </c>
      <c r="K44" s="8">
        <f>Columbia!K44+'Kansas City'!K44+Rolla!K44+'St. Louis'!K44</f>
        <v>6208</v>
      </c>
      <c r="L44" s="8">
        <f>Columbia!L44+'Kansas City'!L44+Rolla!L44+'St. Louis'!L44</f>
        <v>6446</v>
      </c>
      <c r="M44" s="8">
        <f>Columbia!M44+'Kansas City'!M44+Rolla!M44+'St. Louis'!M44</f>
        <v>6610</v>
      </c>
      <c r="N44" s="8"/>
      <c r="O44" s="8">
        <f aca="true" t="shared" si="44" ref="O44:X44">O17+O30</f>
        <v>7111</v>
      </c>
      <c r="P44" s="8">
        <f t="shared" si="44"/>
        <v>7424</v>
      </c>
      <c r="Q44" s="8">
        <f t="shared" si="44"/>
        <v>7028</v>
      </c>
      <c r="R44" s="8">
        <f t="shared" si="44"/>
        <v>6440</v>
      </c>
      <c r="S44" s="8">
        <f t="shared" si="44"/>
        <v>6604</v>
      </c>
      <c r="T44" s="8">
        <f t="shared" si="44"/>
        <v>7159</v>
      </c>
      <c r="U44" s="8">
        <f t="shared" si="44"/>
        <v>6579</v>
      </c>
      <c r="V44" s="8">
        <f t="shared" si="44"/>
        <v>6552</v>
      </c>
      <c r="W44" s="8">
        <f t="shared" si="44"/>
        <v>6782</v>
      </c>
      <c r="X44" s="8">
        <f t="shared" si="44"/>
        <v>6564</v>
      </c>
      <c r="Y44" s="8">
        <f>Y17+Y30</f>
        <v>6549</v>
      </c>
      <c r="Z44" s="8">
        <f t="shared" si="40"/>
        <v>6591</v>
      </c>
      <c r="AA44" s="8">
        <f t="shared" si="40"/>
        <v>6879</v>
      </c>
      <c r="AB44" s="8">
        <f t="shared" si="41"/>
        <v>7368</v>
      </c>
      <c r="AC44" s="8">
        <f t="shared" si="41"/>
        <v>7410</v>
      </c>
      <c r="AD44" s="8">
        <f t="shared" si="42"/>
        <v>7110</v>
      </c>
      <c r="AE44" s="8">
        <f t="shared" si="42"/>
        <v>7411</v>
      </c>
      <c r="AF44" s="8">
        <f t="shared" si="43"/>
        <v>6892</v>
      </c>
      <c r="AG44" s="8">
        <f t="shared" si="43"/>
        <v>6813</v>
      </c>
      <c r="AH44" s="27">
        <f>AH17+AH30</f>
        <v>7299</v>
      </c>
      <c r="AI44" s="8"/>
      <c r="AJ44" s="27">
        <f>AJ17+AJ30</f>
        <v>7412</v>
      </c>
      <c r="AK44" s="8"/>
      <c r="AL44" s="27">
        <f>AL17+AL30</f>
        <v>8600</v>
      </c>
      <c r="AM44" s="8"/>
      <c r="AN44" s="27">
        <f>AN17+AN30</f>
        <v>7783</v>
      </c>
      <c r="AO44" s="8"/>
      <c r="AP44" s="27">
        <f>AP17+AP30</f>
        <v>7967</v>
      </c>
      <c r="AQ44" s="8"/>
      <c r="AR44" s="27">
        <f>AR17+AR30</f>
        <v>7201</v>
      </c>
      <c r="AS44" s="21"/>
    </row>
    <row r="45" spans="1:45" ht="12">
      <c r="A45" s="3"/>
      <c r="B45" s="1"/>
      <c r="C45" s="1"/>
      <c r="D45" s="7" t="s">
        <v>15</v>
      </c>
      <c r="E45" s="9"/>
      <c r="F45" s="9"/>
      <c r="G45" s="9"/>
      <c r="H45" s="9"/>
      <c r="I45" s="9"/>
      <c r="J45" s="9">
        <f>Columbia!J45+'Kansas City'!J45+Rolla!J45+'St. Louis'!J45</f>
        <v>4467</v>
      </c>
      <c r="K45" s="9">
        <f>Columbia!K45+'Kansas City'!K45+Rolla!K45+'St. Louis'!K45</f>
        <v>4009</v>
      </c>
      <c r="L45" s="9">
        <f>Columbia!L45+'Kansas City'!L45+Rolla!L45+'St. Louis'!L45</f>
        <v>4513</v>
      </c>
      <c r="M45" s="9">
        <f>Columbia!M45+'Kansas City'!M45+Rolla!M45+'St. Louis'!M45</f>
        <v>4587</v>
      </c>
      <c r="N45" s="9"/>
      <c r="O45" s="9">
        <f aca="true" t="shared" si="45" ref="O45:X45">O18+O31</f>
        <v>4564</v>
      </c>
      <c r="P45" s="9">
        <f t="shared" si="45"/>
        <v>4525</v>
      </c>
      <c r="Q45" s="9">
        <f t="shared" si="45"/>
        <v>4380</v>
      </c>
      <c r="R45" s="9">
        <f t="shared" si="45"/>
        <v>4014</v>
      </c>
      <c r="S45" s="9">
        <f t="shared" si="45"/>
        <v>4265</v>
      </c>
      <c r="T45" s="9">
        <f t="shared" si="45"/>
        <v>4651</v>
      </c>
      <c r="U45" s="9">
        <f t="shared" si="45"/>
        <v>4364</v>
      </c>
      <c r="V45" s="9">
        <f t="shared" si="45"/>
        <v>3955</v>
      </c>
      <c r="W45" s="9">
        <f t="shared" si="45"/>
        <v>4203</v>
      </c>
      <c r="X45" s="9">
        <f t="shared" si="45"/>
        <v>4066</v>
      </c>
      <c r="Y45" s="9">
        <f>Y18+Y31</f>
        <v>4144</v>
      </c>
      <c r="Z45" s="9">
        <f t="shared" si="40"/>
        <v>4380</v>
      </c>
      <c r="AA45" s="9">
        <f t="shared" si="40"/>
        <v>4366</v>
      </c>
      <c r="AB45" s="9">
        <f t="shared" si="41"/>
        <v>4639</v>
      </c>
      <c r="AC45" s="9">
        <f t="shared" si="41"/>
        <v>4744</v>
      </c>
      <c r="AD45" s="9">
        <f t="shared" si="42"/>
        <v>4404</v>
      </c>
      <c r="AE45" s="9">
        <f t="shared" si="42"/>
        <v>4443</v>
      </c>
      <c r="AF45" s="9">
        <f t="shared" si="43"/>
        <v>4189</v>
      </c>
      <c r="AG45" s="9">
        <f t="shared" si="43"/>
        <v>4351</v>
      </c>
      <c r="AH45" s="28">
        <f>AH18+AH31</f>
        <v>4982</v>
      </c>
      <c r="AI45" s="9"/>
      <c r="AJ45" s="28">
        <f>AJ18+AJ31</f>
        <v>5050</v>
      </c>
      <c r="AK45" s="9"/>
      <c r="AL45" s="28">
        <f>AL18+AL31</f>
        <v>5729</v>
      </c>
      <c r="AM45" s="9"/>
      <c r="AN45" s="28">
        <f>AN18+AN31</f>
        <v>5163</v>
      </c>
      <c r="AO45" s="9"/>
      <c r="AP45" s="28">
        <f>AP18+AP31</f>
        <v>5220</v>
      </c>
      <c r="AQ45" s="9"/>
      <c r="AR45" s="28">
        <f>AR18+AR31</f>
        <v>4783</v>
      </c>
      <c r="AS45" s="21"/>
    </row>
    <row r="46" spans="1:45" ht="12">
      <c r="A46" s="3"/>
      <c r="B46" s="1"/>
      <c r="C46" s="1"/>
      <c r="D46" s="25" t="s">
        <v>27</v>
      </c>
      <c r="E46" s="10"/>
      <c r="F46" s="10"/>
      <c r="G46" s="10"/>
      <c r="H46" s="10"/>
      <c r="I46" s="10"/>
      <c r="J46" s="10">
        <f aca="true" t="shared" si="46" ref="J46:L47">J44/J43</f>
        <v>0.8228971378577677</v>
      </c>
      <c r="K46" s="10">
        <f t="shared" si="46"/>
        <v>0.8051880674448768</v>
      </c>
      <c r="L46" s="10">
        <f t="shared" si="46"/>
        <v>0.7728090157055509</v>
      </c>
      <c r="M46" s="10">
        <f>M44/M43</f>
        <v>0.7758215962441315</v>
      </c>
      <c r="N46" s="10"/>
      <c r="O46" s="10">
        <f aca="true" t="shared" si="47" ref="O46:V46">O44/O43</f>
        <v>0.7707565575547366</v>
      </c>
      <c r="P46" s="10">
        <f t="shared" si="47"/>
        <v>0.7613578094554405</v>
      </c>
      <c r="Q46" s="10">
        <f t="shared" si="47"/>
        <v>0.8018254420992584</v>
      </c>
      <c r="R46" s="10">
        <f t="shared" si="47"/>
        <v>0.8193384223918575</v>
      </c>
      <c r="S46" s="10">
        <f t="shared" si="47"/>
        <v>0.8407383831954169</v>
      </c>
      <c r="T46" s="10">
        <f t="shared" si="47"/>
        <v>0.851147307097848</v>
      </c>
      <c r="U46" s="10">
        <f t="shared" si="47"/>
        <v>0.84205810828107</v>
      </c>
      <c r="V46" s="10">
        <f t="shared" si="47"/>
        <v>0.860746190225959</v>
      </c>
      <c r="W46" s="10">
        <f aca="true" t="shared" si="48" ref="W46:Y47">W44/W43</f>
        <v>0.8491298359834731</v>
      </c>
      <c r="X46" s="10">
        <f t="shared" si="48"/>
        <v>0.8457672980286045</v>
      </c>
      <c r="Y46" s="10">
        <f t="shared" si="48"/>
        <v>0.8478767477990679</v>
      </c>
      <c r="Z46" s="10">
        <f aca="true" t="shared" si="49" ref="Z46:AB47">Z44/Z43</f>
        <v>0.8348321722609247</v>
      </c>
      <c r="AA46" s="10">
        <f t="shared" si="49"/>
        <v>0.8076787601268052</v>
      </c>
      <c r="AB46" s="10">
        <f t="shared" si="49"/>
        <v>0.8160372134234134</v>
      </c>
      <c r="AC46" s="10">
        <f aca="true" t="shared" si="50" ref="AC46:AE47">AC44/AC43</f>
        <v>0.8065745074561881</v>
      </c>
      <c r="AD46" s="10">
        <f t="shared" si="50"/>
        <v>0.8316762194408702</v>
      </c>
      <c r="AE46" s="10">
        <f t="shared" si="50"/>
        <v>0.8589476124246639</v>
      </c>
      <c r="AF46" s="10">
        <f aca="true" t="shared" si="51" ref="AF46:AH47">AF44/AF43</f>
        <v>0.8023282887077998</v>
      </c>
      <c r="AG46" s="10">
        <f t="shared" si="51"/>
        <v>0.7010701790491871</v>
      </c>
      <c r="AH46" s="29">
        <f t="shared" si="51"/>
        <v>0.7219584569732937</v>
      </c>
      <c r="AI46" s="10"/>
      <c r="AJ46" s="29">
        <f>AJ44/AJ43</f>
        <v>0.7229103676972594</v>
      </c>
      <c r="AK46" s="10"/>
      <c r="AL46" s="29">
        <f>AL44/AL43</f>
        <v>0.7281347896029126</v>
      </c>
      <c r="AM46" s="10"/>
      <c r="AN46" s="29">
        <f>AN44/AN43</f>
        <v>0.7311413809300141</v>
      </c>
      <c r="AO46" s="10"/>
      <c r="AP46" s="29">
        <f>AP44/AP43</f>
        <v>0.7061691189505407</v>
      </c>
      <c r="AQ46" s="10"/>
      <c r="AR46" s="29">
        <f>AR44/AR43</f>
        <v>0.6750093738282714</v>
      </c>
      <c r="AS46" s="21"/>
    </row>
    <row r="47" spans="1:45" ht="12">
      <c r="A47" s="3"/>
      <c r="B47" s="1"/>
      <c r="C47" s="1"/>
      <c r="D47" s="25" t="s">
        <v>16</v>
      </c>
      <c r="E47" s="10"/>
      <c r="F47" s="10"/>
      <c r="G47" s="10"/>
      <c r="H47" s="10"/>
      <c r="I47" s="10"/>
      <c r="J47" s="10">
        <f t="shared" si="46"/>
        <v>0.6784629404617254</v>
      </c>
      <c r="K47" s="10">
        <f t="shared" si="46"/>
        <v>0.6457796391752577</v>
      </c>
      <c r="L47" s="10">
        <f t="shared" si="46"/>
        <v>0.7001241079739373</v>
      </c>
      <c r="M47" s="10">
        <f>M45/M44</f>
        <v>0.6939485627836611</v>
      </c>
      <c r="N47" s="10"/>
      <c r="O47" s="10">
        <f aca="true" t="shared" si="52" ref="O47:V47">O45/O44</f>
        <v>0.6418225284770075</v>
      </c>
      <c r="P47" s="10">
        <f t="shared" si="52"/>
        <v>0.6095096982758621</v>
      </c>
      <c r="Q47" s="10">
        <f t="shared" si="52"/>
        <v>0.6232214001138304</v>
      </c>
      <c r="R47" s="10">
        <f t="shared" si="52"/>
        <v>0.6232919254658386</v>
      </c>
      <c r="S47" s="10">
        <f t="shared" si="52"/>
        <v>0.6458207147183526</v>
      </c>
      <c r="T47" s="10">
        <f t="shared" si="52"/>
        <v>0.6496717418633887</v>
      </c>
      <c r="U47" s="10">
        <f t="shared" si="52"/>
        <v>0.6633226934184526</v>
      </c>
      <c r="V47" s="10">
        <f t="shared" si="52"/>
        <v>0.6036324786324786</v>
      </c>
      <c r="W47" s="10">
        <f t="shared" si="48"/>
        <v>0.6197286936007077</v>
      </c>
      <c r="X47" s="10">
        <f t="shared" si="48"/>
        <v>0.6194393662400975</v>
      </c>
      <c r="Y47" s="10">
        <f t="shared" si="48"/>
        <v>0.632768361581921</v>
      </c>
      <c r="Z47" s="10">
        <f t="shared" si="49"/>
        <v>0.6645425580336823</v>
      </c>
      <c r="AA47" s="10">
        <f t="shared" si="49"/>
        <v>0.634685274022387</v>
      </c>
      <c r="AB47" s="10">
        <f t="shared" si="49"/>
        <v>0.629614549402823</v>
      </c>
      <c r="AC47" s="10">
        <f t="shared" si="50"/>
        <v>0.6402159244264507</v>
      </c>
      <c r="AD47" s="10">
        <f t="shared" si="50"/>
        <v>0.619409282700422</v>
      </c>
      <c r="AE47" s="10">
        <f t="shared" si="50"/>
        <v>0.599514235595736</v>
      </c>
      <c r="AF47" s="10">
        <f t="shared" si="51"/>
        <v>0.6078061520603598</v>
      </c>
      <c r="AG47" s="10">
        <f t="shared" si="51"/>
        <v>0.6386320270071921</v>
      </c>
      <c r="AH47" s="29">
        <f t="shared" si="51"/>
        <v>0.6825592546924236</v>
      </c>
      <c r="AI47" s="10"/>
      <c r="AJ47" s="29">
        <f>AJ45/AJ44</f>
        <v>0.6813275769023206</v>
      </c>
      <c r="AK47" s="10"/>
      <c r="AL47" s="29">
        <f>AL45/AL44</f>
        <v>0.6661627906976744</v>
      </c>
      <c r="AM47" s="10"/>
      <c r="AN47" s="29">
        <f>AN45/AN44</f>
        <v>0.6633688808942567</v>
      </c>
      <c r="AO47" s="10"/>
      <c r="AP47" s="29">
        <f>AP45/AP44</f>
        <v>0.6552027111836325</v>
      </c>
      <c r="AQ47" s="10"/>
      <c r="AR47" s="29">
        <f>AR45/AR44</f>
        <v>0.6642133037078184</v>
      </c>
      <c r="AS47" s="21"/>
    </row>
    <row r="48" spans="1:45" ht="1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1"/>
    </row>
    <row r="49" spans="1:45" ht="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1"/>
    </row>
    <row r="50" spans="1:45" ht="12">
      <c r="A50" s="3"/>
      <c r="B50" s="13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1"/>
    </row>
    <row r="51" spans="1:45" ht="12">
      <c r="A51" s="3"/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1"/>
    </row>
    <row r="52" spans="1:45" ht="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1"/>
    </row>
    <row r="53" spans="1:45" ht="12">
      <c r="A53" s="3"/>
      <c r="B53" s="1" t="s">
        <v>23</v>
      </c>
      <c r="C53" s="13" t="s">
        <v>53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21"/>
    </row>
    <row r="54" spans="1:45" ht="12">
      <c r="A54" s="3"/>
      <c r="B54" s="1"/>
      <c r="C54" s="13" t="s">
        <v>29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21"/>
    </row>
    <row r="55" spans="1:45" ht="1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23"/>
    </row>
    <row r="56" spans="1:45" ht="12">
      <c r="A56" s="3"/>
      <c r="B56" s="13" t="s">
        <v>21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"/>
      <c r="V56" s="1"/>
      <c r="Z56" s="1"/>
      <c r="AA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 t="s">
        <v>59</v>
      </c>
      <c r="AS56" s="23"/>
    </row>
    <row r="57" spans="1:45" ht="12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2"/>
    </row>
    <row r="58" spans="1:4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sheetProtection/>
  <mergeCells count="1">
    <mergeCell ref="B2:AP2"/>
  </mergeCells>
  <printOptions horizontalCentered="1"/>
  <pageMargins left="0.7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sader</cp:lastModifiedBy>
  <cp:lastPrinted>2011-10-31T19:46:44Z</cp:lastPrinted>
  <dcterms:created xsi:type="dcterms:W3CDTF">1998-01-08T20:26:21Z</dcterms:created>
  <dcterms:modified xsi:type="dcterms:W3CDTF">2013-10-02T19:16:03Z</dcterms:modified>
  <cp:category/>
  <cp:version/>
  <cp:contentType/>
  <cp:contentStatus/>
</cp:coreProperties>
</file>