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46" windowWidth="12120" windowHeight="6870" activeTab="0"/>
  </bookViews>
  <sheets>
    <sheet name="MU" sheetId="1" r:id="rId1"/>
    <sheet name="UMKC" sheetId="2" r:id="rId2"/>
    <sheet name="S&amp;T" sheetId="3" r:id="rId3"/>
    <sheet name="UMSL" sheetId="4" r:id="rId4"/>
    <sheet name="UMSa" sheetId="5" r:id="rId5"/>
    <sheet name="System" sheetId="6" r:id="rId6"/>
  </sheets>
  <definedNames/>
  <calcPr fullCalcOnLoad="1"/>
</workbook>
</file>

<file path=xl/sharedStrings.xml><?xml version="1.0" encoding="utf-8"?>
<sst xmlns="http://schemas.openxmlformats.org/spreadsheetml/2006/main" count="813" uniqueCount="94">
  <si>
    <t>Fall 2003</t>
  </si>
  <si>
    <t>Fall 2002</t>
  </si>
  <si>
    <t>Fall 2001</t>
  </si>
  <si>
    <t>TOTAL FACULTY &amp; STAFF</t>
  </si>
  <si>
    <t>Full-time</t>
  </si>
  <si>
    <t>Part-time</t>
  </si>
  <si>
    <t>PART-TIME FACULTY</t>
  </si>
  <si>
    <t>Part-time (excludes graduate assistants)</t>
  </si>
  <si>
    <t>FULL-TIME FACULTY</t>
  </si>
  <si>
    <t>Non-tenured positions</t>
  </si>
  <si>
    <t>Professors</t>
  </si>
  <si>
    <t>Associate Professors</t>
  </si>
  <si>
    <t>Assistant Professors</t>
  </si>
  <si>
    <t>Instructors</t>
  </si>
  <si>
    <t>Lecturers</t>
  </si>
  <si>
    <t>Other Faculty</t>
  </si>
  <si>
    <t>Male</t>
  </si>
  <si>
    <t>Female</t>
  </si>
  <si>
    <t>Gender of Tenured/Tenure Track FT Faculty</t>
  </si>
  <si>
    <t>White</t>
  </si>
  <si>
    <t>Black</t>
  </si>
  <si>
    <t>Hispanic</t>
  </si>
  <si>
    <t>Asian</t>
  </si>
  <si>
    <t>American Indian</t>
  </si>
  <si>
    <t>Nonresident</t>
  </si>
  <si>
    <t>PART-TIME ADM, SERVICE &amp; SUPPORT</t>
  </si>
  <si>
    <t>FULL-TIME ADM, SERVICE &amp; SUPPORT</t>
  </si>
  <si>
    <t>FACULTY</t>
  </si>
  <si>
    <t>Fall 2000</t>
  </si>
  <si>
    <t>Fall 1999</t>
  </si>
  <si>
    <t>Unknown</t>
  </si>
  <si>
    <t>* figures include hospitals</t>
  </si>
  <si>
    <t>UNIVERSITY OF MISSOURI-COLUMBIA</t>
  </si>
  <si>
    <t>UNIVERSITY OF MISSOURI-KANSAS CITY</t>
  </si>
  <si>
    <t>UNIVERSITY OF MISSOURI-ST. LOUIS</t>
  </si>
  <si>
    <t>UNIVERSITY OF MISSOURI-SYSTEM ADMINISTRATION</t>
  </si>
  <si>
    <t>STAFF - ADM, SERVICE, AND SUPPORT</t>
  </si>
  <si>
    <t>Ethnicity of Tenure/Tenure Track FT Faculty</t>
  </si>
  <si>
    <t>TABLE 3.10</t>
  </si>
  <si>
    <t>Fall 1998</t>
  </si>
  <si>
    <t>Fall 1997</t>
  </si>
  <si>
    <t>Fall 1996</t>
  </si>
  <si>
    <t>Fall 1995</t>
  </si>
  <si>
    <t>Fall 1994</t>
  </si>
  <si>
    <t>Fall 1993</t>
  </si>
  <si>
    <t>Tenure and tenure track positions</t>
  </si>
  <si>
    <t>GRAND TOTAL EMPLOYEES (excludes college work study students)</t>
  </si>
  <si>
    <t>Fall 2004</t>
  </si>
  <si>
    <t>UNIVERSITY OF MISSOURI SYSTEM</t>
  </si>
  <si>
    <t xml:space="preserve">            human resource data system.</t>
  </si>
  <si>
    <t>Note:  In Fall 2004, Outreach &amp; Extension headcounts moved from System Administration to the Columbia campus.</t>
  </si>
  <si>
    <t>Note:  In Fall 2002, administrative changes concerning Residents is reflected by the increase in faculty counts within the</t>
  </si>
  <si>
    <t xml:space="preserve">            in faculty counts within the human resource data system.</t>
  </si>
  <si>
    <t>Note:  In Fall 2002, administrative changes concerning Residents at the Kansas City campus is reflected by the increase</t>
  </si>
  <si>
    <t>FACULTY &amp; STAFF HEADCOUNT AND DEMOGRAPHICS</t>
  </si>
  <si>
    <t>Fall 2005</t>
  </si>
  <si>
    <t>Source: IPEDS HR Survey</t>
  </si>
  <si>
    <t>Fall 2006</t>
  </si>
  <si>
    <t>Fall 2007</t>
  </si>
  <si>
    <t>Fall 2008</t>
  </si>
  <si>
    <t>MISSOURI UNIVERSITY OF SCIENCE AND TECHNOLOGY</t>
  </si>
  <si>
    <t>Fall 2009</t>
  </si>
  <si>
    <t>Two or more races</t>
  </si>
  <si>
    <t>Pacific Islander</t>
  </si>
  <si>
    <t>Fall 2010</t>
  </si>
  <si>
    <t>Fall 2011</t>
  </si>
  <si>
    <t>Fall 2012</t>
  </si>
  <si>
    <t>Management</t>
  </si>
  <si>
    <t>Service</t>
  </si>
  <si>
    <t>Instructional Support</t>
  </si>
  <si>
    <t>Instructional Staff</t>
  </si>
  <si>
    <t>Research</t>
  </si>
  <si>
    <t>Public Service</t>
  </si>
  <si>
    <t>Business &amp; Financial Operations</t>
  </si>
  <si>
    <t>Sales Related</t>
  </si>
  <si>
    <t>Healthcare Practitioners &amp; Technicians</t>
  </si>
  <si>
    <t>Office &amp; Administrative Support</t>
  </si>
  <si>
    <t>Teaching</t>
  </si>
  <si>
    <t>GRADUATE ASSISTANTS</t>
  </si>
  <si>
    <t>Library &amp; Instructional Support</t>
  </si>
  <si>
    <t>Librarians/Curators/Archivists</t>
  </si>
  <si>
    <t>Computer/ Engineering/Science</t>
  </si>
  <si>
    <t>Community Service/Legal/Arts/Media</t>
  </si>
  <si>
    <t>Natural Resources/Construction/Maintenance</t>
  </si>
  <si>
    <t>Production/Transportation/Material Moving</t>
  </si>
  <si>
    <t>Instructional Staff Not on the Tenure Track</t>
  </si>
  <si>
    <t>Instructional Staff with Tenure</t>
  </si>
  <si>
    <t>Non-tenured Instructional Staff (On tenure track)</t>
  </si>
  <si>
    <t>Instructional Staff New Hires (FT)</t>
  </si>
  <si>
    <t>Other Faculty &amp; Non-Faculty</t>
  </si>
  <si>
    <t>Note:  In Fall 2012, IPEDS changed reporting by Equal Opportunity Employment (EEO) categories to the Standard</t>
  </si>
  <si>
    <t xml:space="preserve">           Occupational Classification (SOC) system.</t>
  </si>
  <si>
    <t>Fall 2013</t>
  </si>
  <si>
    <t>IR&amp;P  3/14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</si>
</sst>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4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33" borderId="0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1" xfId="53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system.edu/ums/fa/planning/ipeds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msystem.edu/ums/fa/planning/ipedsh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msystem.edu/ums/fa/planning/ipedshr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msystem.edu/ums/fa/planning/ipedshr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msystem.edu/ums/fa/planning/ipedshr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msystem.edu/ums/fa/planning/ipedshr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3" width="3.00390625" style="3" customWidth="1"/>
    <col min="4" max="4" width="32.57421875" style="3" customWidth="1"/>
    <col min="5" max="5" width="3.7109375" style="3" customWidth="1"/>
    <col min="6" max="21" width="7.7109375" style="17" hidden="1" customWidth="1"/>
    <col min="22" max="22" width="7.7109375" style="17" customWidth="1"/>
    <col min="23" max="23" width="3.7109375" style="3" customWidth="1"/>
    <col min="24" max="24" width="7.7109375" style="17" customWidth="1"/>
    <col min="25" max="25" width="3.7109375" style="3" customWidth="1"/>
    <col min="26" max="26" width="7.7109375" style="17" customWidth="1"/>
    <col min="27" max="27" width="3.7109375" style="3" customWidth="1"/>
    <col min="28" max="28" width="7.7109375" style="17" customWidth="1"/>
    <col min="29" max="29" width="3.7109375" style="3" customWidth="1"/>
    <col min="30" max="30" width="7.7109375" style="17" customWidth="1"/>
    <col min="31" max="31" width="2.7109375" style="3" customWidth="1"/>
    <col min="32" max="33" width="9.140625" style="3" customWidth="1"/>
    <col min="34" max="34" width="25.7109375" style="3" customWidth="1"/>
    <col min="35" max="35" width="9.140625" style="54" customWidth="1"/>
    <col min="36" max="36" width="9.8515625" style="55" bestFit="1" customWidth="1"/>
    <col min="37" max="16384" width="9.140625" style="3" customWidth="1"/>
  </cols>
  <sheetData>
    <row r="2" spans="1:31" ht="12.75">
      <c r="A2" s="56" t="s">
        <v>38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9"/>
    </row>
    <row r="3" spans="1:31" ht="12">
      <c r="A3" s="22"/>
      <c r="B3" s="5"/>
      <c r="C3" s="5"/>
      <c r="D3" s="5"/>
      <c r="E3" s="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5"/>
      <c r="X3" s="8"/>
      <c r="Y3" s="5"/>
      <c r="Z3" s="8"/>
      <c r="AA3" s="5"/>
      <c r="AB3" s="8"/>
      <c r="AC3" s="5"/>
      <c r="AD3" s="8"/>
      <c r="AE3" s="23"/>
    </row>
    <row r="4" spans="1:31" ht="12.75">
      <c r="A4" s="22"/>
      <c r="B4" s="2" t="s">
        <v>54</v>
      </c>
      <c r="C4" s="2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"/>
      <c r="X4" s="7"/>
      <c r="Y4" s="6"/>
      <c r="Z4" s="7"/>
      <c r="AA4" s="6"/>
      <c r="AB4" s="7"/>
      <c r="AC4" s="6"/>
      <c r="AD4" s="7"/>
      <c r="AE4" s="23"/>
    </row>
    <row r="5" spans="1:31" ht="12.75">
      <c r="A5" s="22"/>
      <c r="B5" s="2" t="s">
        <v>32</v>
      </c>
      <c r="C5" s="2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  <c r="X5" s="7"/>
      <c r="Y5" s="6"/>
      <c r="Z5" s="7"/>
      <c r="AA5" s="6"/>
      <c r="AB5" s="7"/>
      <c r="AC5" s="6"/>
      <c r="AD5" s="7"/>
      <c r="AE5" s="23"/>
    </row>
    <row r="6" spans="1:31" ht="12.75" thickBot="1">
      <c r="A6" s="22"/>
      <c r="B6" s="4"/>
      <c r="C6" s="4"/>
      <c r="D6" s="4"/>
      <c r="E6" s="4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4"/>
      <c r="X6" s="27"/>
      <c r="Y6" s="4"/>
      <c r="Z6" s="27"/>
      <c r="AA6" s="4"/>
      <c r="AB6" s="27"/>
      <c r="AC6" s="4"/>
      <c r="AD6" s="27"/>
      <c r="AE6" s="23"/>
    </row>
    <row r="7" spans="1:31" ht="12.75" thickTop="1">
      <c r="A7" s="22"/>
      <c r="B7" s="21"/>
      <c r="C7" s="5"/>
      <c r="D7" s="5"/>
      <c r="E7" s="5"/>
      <c r="F7" s="31" t="s">
        <v>44</v>
      </c>
      <c r="G7" s="31" t="s">
        <v>43</v>
      </c>
      <c r="H7" s="31" t="s">
        <v>42</v>
      </c>
      <c r="I7" s="31" t="s">
        <v>41</v>
      </c>
      <c r="J7" s="31" t="s">
        <v>40</v>
      </c>
      <c r="K7" s="31" t="s">
        <v>39</v>
      </c>
      <c r="L7" s="31" t="s">
        <v>29</v>
      </c>
      <c r="M7" s="31" t="s">
        <v>28</v>
      </c>
      <c r="N7" s="31" t="s">
        <v>2</v>
      </c>
      <c r="O7" s="31" t="s">
        <v>1</v>
      </c>
      <c r="P7" s="31" t="s">
        <v>0</v>
      </c>
      <c r="Q7" s="31" t="s">
        <v>47</v>
      </c>
      <c r="R7" s="31" t="s">
        <v>55</v>
      </c>
      <c r="S7" s="31" t="s">
        <v>57</v>
      </c>
      <c r="T7" s="31" t="s">
        <v>58</v>
      </c>
      <c r="U7" s="31" t="s">
        <v>59</v>
      </c>
      <c r="V7" s="31" t="s">
        <v>61</v>
      </c>
      <c r="W7" s="30"/>
      <c r="X7" s="31" t="s">
        <v>64</v>
      </c>
      <c r="Y7" s="30"/>
      <c r="Z7" s="31" t="s">
        <v>65</v>
      </c>
      <c r="AA7" s="30"/>
      <c r="AB7" s="31" t="s">
        <v>66</v>
      </c>
      <c r="AC7" s="30"/>
      <c r="AD7" s="31" t="s">
        <v>92</v>
      </c>
      <c r="AE7" s="23"/>
    </row>
    <row r="8" spans="1:31" ht="12">
      <c r="A8" s="22"/>
      <c r="B8" s="15" t="s">
        <v>46</v>
      </c>
      <c r="C8" s="34"/>
      <c r="D8" s="34"/>
      <c r="E8" s="34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8"/>
      <c r="X8" s="37"/>
      <c r="Y8" s="38"/>
      <c r="Z8" s="37"/>
      <c r="AA8" s="38"/>
      <c r="AB8" s="37"/>
      <c r="AC8" s="38"/>
      <c r="AD8" s="37"/>
      <c r="AE8" s="23"/>
    </row>
    <row r="9" spans="1:37" s="42" customFormat="1" ht="12">
      <c r="A9" s="39"/>
      <c r="B9" s="40"/>
      <c r="C9" s="40"/>
      <c r="D9" s="40"/>
      <c r="E9" s="40"/>
      <c r="F9" s="13">
        <f aca="true" t="shared" si="0" ref="F9:U9">F14+F111</f>
        <v>12452</v>
      </c>
      <c r="G9" s="13">
        <f t="shared" si="0"/>
        <v>13196</v>
      </c>
      <c r="H9" s="13">
        <f t="shared" si="0"/>
        <v>13422</v>
      </c>
      <c r="I9" s="13">
        <f t="shared" si="0"/>
        <v>14490</v>
      </c>
      <c r="J9" s="13">
        <f t="shared" si="0"/>
        <v>14822</v>
      </c>
      <c r="K9" s="13">
        <f t="shared" si="0"/>
        <v>15459</v>
      </c>
      <c r="L9" s="13">
        <f t="shared" si="0"/>
        <v>15973</v>
      </c>
      <c r="M9" s="13">
        <f t="shared" si="0"/>
        <v>16150</v>
      </c>
      <c r="N9" s="13">
        <f t="shared" si="0"/>
        <v>16111</v>
      </c>
      <c r="O9" s="13">
        <f t="shared" si="0"/>
        <v>16498</v>
      </c>
      <c r="P9" s="13">
        <f t="shared" si="0"/>
        <v>16163</v>
      </c>
      <c r="Q9" s="13">
        <f t="shared" si="0"/>
        <v>17303</v>
      </c>
      <c r="R9" s="13">
        <f t="shared" si="0"/>
        <v>17824</v>
      </c>
      <c r="S9" s="13">
        <f t="shared" si="0"/>
        <v>18415</v>
      </c>
      <c r="T9" s="13">
        <f t="shared" si="0"/>
        <v>18499</v>
      </c>
      <c r="U9" s="13">
        <f t="shared" si="0"/>
        <v>18927</v>
      </c>
      <c r="V9" s="13">
        <f>V14+V111</f>
        <v>19007</v>
      </c>
      <c r="W9" s="40"/>
      <c r="X9" s="13">
        <f>X14+X111</f>
        <v>19372</v>
      </c>
      <c r="Y9" s="40"/>
      <c r="Z9" s="13">
        <f>Z14+Z111</f>
        <v>19681</v>
      </c>
      <c r="AA9" s="40"/>
      <c r="AB9" s="13">
        <f>AB14+AB111</f>
        <v>19195</v>
      </c>
      <c r="AC9" s="40"/>
      <c r="AD9" s="13">
        <f>AD14+AD111</f>
        <v>19037</v>
      </c>
      <c r="AE9" s="41"/>
      <c r="AF9" s="3"/>
      <c r="AG9" s="3"/>
      <c r="AH9" s="3"/>
      <c r="AI9" s="54"/>
      <c r="AJ9" s="55"/>
      <c r="AK9" s="3"/>
    </row>
    <row r="10" spans="1:31" ht="12">
      <c r="A10" s="22"/>
      <c r="B10" s="6"/>
      <c r="C10" s="6"/>
      <c r="D10" s="6"/>
      <c r="E10" s="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6"/>
      <c r="X10" s="35"/>
      <c r="Y10" s="36"/>
      <c r="Z10" s="35"/>
      <c r="AA10" s="36"/>
      <c r="AB10" s="35"/>
      <c r="AC10" s="36"/>
      <c r="AD10" s="35"/>
      <c r="AE10" s="23"/>
    </row>
    <row r="11" spans="1:31" ht="12">
      <c r="A11" s="22"/>
      <c r="B11" s="24" t="s">
        <v>3</v>
      </c>
      <c r="C11" s="24"/>
      <c r="D11" s="24"/>
      <c r="E11" s="24"/>
      <c r="F11" s="32"/>
      <c r="G11" s="32"/>
      <c r="H11" s="32"/>
      <c r="I11" s="32"/>
      <c r="J11" s="32"/>
      <c r="K11" s="3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24"/>
      <c r="X11" s="11"/>
      <c r="Y11" s="24"/>
      <c r="Z11" s="11"/>
      <c r="AA11" s="24"/>
      <c r="AB11" s="11"/>
      <c r="AC11" s="24"/>
      <c r="AD11" s="11"/>
      <c r="AE11" s="23"/>
    </row>
    <row r="12" spans="1:31" ht="12">
      <c r="A12" s="22"/>
      <c r="B12" s="6"/>
      <c r="C12" s="6"/>
      <c r="D12" s="6" t="s">
        <v>4</v>
      </c>
      <c r="E12" s="6"/>
      <c r="F12" s="7">
        <v>8187</v>
      </c>
      <c r="G12" s="7">
        <v>8386</v>
      </c>
      <c r="H12" s="7">
        <v>8497</v>
      </c>
      <c r="I12" s="7">
        <v>9210</v>
      </c>
      <c r="J12" s="7">
        <v>9495</v>
      </c>
      <c r="K12" s="7">
        <v>9823</v>
      </c>
      <c r="L12" s="7">
        <v>10434</v>
      </c>
      <c r="M12" s="7">
        <v>10287</v>
      </c>
      <c r="N12" s="7">
        <v>10378</v>
      </c>
      <c r="O12" s="7">
        <v>10459</v>
      </c>
      <c r="P12" s="7">
        <v>9993</v>
      </c>
      <c r="Q12" s="7">
        <v>10854</v>
      </c>
      <c r="R12" s="7">
        <v>11121</v>
      </c>
      <c r="S12" s="7">
        <v>11544</v>
      </c>
      <c r="T12" s="7">
        <v>11675</v>
      </c>
      <c r="U12" s="7">
        <v>11868</v>
      </c>
      <c r="V12" s="7">
        <v>11980</v>
      </c>
      <c r="W12" s="6"/>
      <c r="X12" s="7">
        <v>12120</v>
      </c>
      <c r="Y12" s="6"/>
      <c r="Z12" s="7">
        <v>12224</v>
      </c>
      <c r="AA12" s="6"/>
      <c r="AB12" s="43">
        <f>AB16+AB76</f>
        <v>11963</v>
      </c>
      <c r="AC12" s="6"/>
      <c r="AD12" s="43">
        <f>AD16+AD76</f>
        <v>11924</v>
      </c>
      <c r="AE12" s="49"/>
    </row>
    <row r="13" spans="1:31" ht="12">
      <c r="A13" s="22"/>
      <c r="B13" s="6"/>
      <c r="C13" s="6"/>
      <c r="D13" s="6" t="s">
        <v>7</v>
      </c>
      <c r="E13" s="6"/>
      <c r="F13" s="8">
        <v>2718</v>
      </c>
      <c r="G13" s="8">
        <v>3035</v>
      </c>
      <c r="H13" s="8">
        <v>3096</v>
      </c>
      <c r="I13" s="8">
        <v>3545</v>
      </c>
      <c r="J13" s="8">
        <v>3586</v>
      </c>
      <c r="K13" s="8">
        <v>3761</v>
      </c>
      <c r="L13" s="8">
        <v>3643</v>
      </c>
      <c r="M13" s="8">
        <v>3855</v>
      </c>
      <c r="N13" s="8">
        <v>3730</v>
      </c>
      <c r="O13" s="8">
        <v>4100</v>
      </c>
      <c r="P13" s="8">
        <v>4222</v>
      </c>
      <c r="Q13" s="8">
        <v>4443</v>
      </c>
      <c r="R13" s="8">
        <v>4631</v>
      </c>
      <c r="S13" s="8">
        <v>4689</v>
      </c>
      <c r="T13" s="8">
        <v>4639</v>
      </c>
      <c r="U13" s="8">
        <v>4775</v>
      </c>
      <c r="V13" s="8">
        <v>4655</v>
      </c>
      <c r="W13" s="6"/>
      <c r="X13" s="8">
        <v>4761</v>
      </c>
      <c r="Y13" s="6"/>
      <c r="Z13" s="8">
        <v>4844</v>
      </c>
      <c r="AA13" s="6"/>
      <c r="AB13" s="44">
        <f>AB17+AB77</f>
        <v>4668</v>
      </c>
      <c r="AC13" s="6"/>
      <c r="AD13" s="44">
        <f>AD17+AD77</f>
        <v>4506</v>
      </c>
      <c r="AE13" s="49"/>
    </row>
    <row r="14" spans="1:31" ht="12">
      <c r="A14" s="22"/>
      <c r="B14" s="6"/>
      <c r="C14" s="6"/>
      <c r="D14" s="9"/>
      <c r="E14" s="9"/>
      <c r="F14" s="7">
        <f aca="true" t="shared" si="1" ref="F14:K14">SUM(F12:F13)</f>
        <v>10905</v>
      </c>
      <c r="G14" s="7">
        <f t="shared" si="1"/>
        <v>11421</v>
      </c>
      <c r="H14" s="7">
        <f t="shared" si="1"/>
        <v>11593</v>
      </c>
      <c r="I14" s="7">
        <f t="shared" si="1"/>
        <v>12755</v>
      </c>
      <c r="J14" s="7">
        <f t="shared" si="1"/>
        <v>13081</v>
      </c>
      <c r="K14" s="7">
        <f t="shared" si="1"/>
        <v>13584</v>
      </c>
      <c r="L14" s="7">
        <f aca="true" t="shared" si="2" ref="L14:Q14">SUM(L12:L13)</f>
        <v>14077</v>
      </c>
      <c r="M14" s="7">
        <f t="shared" si="2"/>
        <v>14142</v>
      </c>
      <c r="N14" s="7">
        <f t="shared" si="2"/>
        <v>14108</v>
      </c>
      <c r="O14" s="7">
        <f t="shared" si="2"/>
        <v>14559</v>
      </c>
      <c r="P14" s="7">
        <f t="shared" si="2"/>
        <v>14215</v>
      </c>
      <c r="Q14" s="7">
        <f t="shared" si="2"/>
        <v>15297</v>
      </c>
      <c r="R14" s="7">
        <f>SUM(R12:R13)</f>
        <v>15752</v>
      </c>
      <c r="S14" s="7">
        <f>SUM(S12:S13)</f>
        <v>16233</v>
      </c>
      <c r="T14" s="7">
        <f>SUM(T12:T13)</f>
        <v>16314</v>
      </c>
      <c r="U14" s="7">
        <f>SUM(U12:U13)</f>
        <v>16643</v>
      </c>
      <c r="V14" s="7">
        <f>SUM(V12:V13)</f>
        <v>16635</v>
      </c>
      <c r="W14" s="9"/>
      <c r="X14" s="7">
        <f>SUM(X12:X13)</f>
        <v>16881</v>
      </c>
      <c r="Y14" s="9"/>
      <c r="Z14" s="7">
        <f>SUM(Z12:Z13)</f>
        <v>17068</v>
      </c>
      <c r="AA14" s="9"/>
      <c r="AB14" s="43">
        <f>SUM(AB12:AB13)</f>
        <v>16631</v>
      </c>
      <c r="AC14" s="9"/>
      <c r="AD14" s="43">
        <f>SUM(AD12:AD13)</f>
        <v>16430</v>
      </c>
      <c r="AE14" s="49"/>
    </row>
    <row r="15" spans="1:31" ht="12">
      <c r="A15" s="22"/>
      <c r="B15" s="15" t="s">
        <v>27</v>
      </c>
      <c r="C15" s="15"/>
      <c r="D15" s="10"/>
      <c r="E15" s="10"/>
      <c r="F15" s="28"/>
      <c r="G15" s="28"/>
      <c r="H15" s="28"/>
      <c r="I15" s="28"/>
      <c r="J15" s="28"/>
      <c r="K15" s="28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  <c r="X15" s="11"/>
      <c r="Y15" s="10"/>
      <c r="Z15" s="11"/>
      <c r="AA15" s="10"/>
      <c r="AB15" s="11"/>
      <c r="AC15" s="10"/>
      <c r="AD15" s="11"/>
      <c r="AE15" s="23"/>
    </row>
    <row r="16" spans="1:31" ht="12">
      <c r="A16" s="22"/>
      <c r="B16" s="6"/>
      <c r="C16" s="6"/>
      <c r="D16" s="6" t="s">
        <v>4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7">
        <f>AB23</f>
        <v>2393</v>
      </c>
      <c r="AC16" s="6"/>
      <c r="AD16" s="7">
        <f>AD23</f>
        <v>2319</v>
      </c>
      <c r="AE16" s="23"/>
    </row>
    <row r="17" spans="1:31" ht="12">
      <c r="A17" s="22"/>
      <c r="B17" s="6"/>
      <c r="C17" s="6"/>
      <c r="D17" s="6" t="s">
        <v>5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8">
        <f>AB71</f>
        <v>1033</v>
      </c>
      <c r="AC17" s="6"/>
      <c r="AD17" s="8">
        <f>AD71</f>
        <v>931</v>
      </c>
      <c r="AE17" s="23"/>
    </row>
    <row r="18" spans="1:31" ht="12">
      <c r="A18" s="22"/>
      <c r="B18" s="6"/>
      <c r="C18" s="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7">
        <f>SUM(AB16:AB17)</f>
        <v>3426</v>
      </c>
      <c r="AC18" s="9"/>
      <c r="AD18" s="7">
        <f>SUM(AD16:AD17)</f>
        <v>3250</v>
      </c>
      <c r="AE18" s="23"/>
    </row>
    <row r="19" spans="1:31" ht="12">
      <c r="A19" s="22"/>
      <c r="B19" s="6"/>
      <c r="C19" s="12" t="s">
        <v>8</v>
      </c>
      <c r="D19" s="12"/>
      <c r="E19" s="12"/>
      <c r="F19" s="33"/>
      <c r="G19" s="33"/>
      <c r="H19" s="33"/>
      <c r="I19" s="33"/>
      <c r="J19" s="33"/>
      <c r="K19" s="3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2"/>
      <c r="X19" s="7"/>
      <c r="Y19" s="12"/>
      <c r="Z19" s="7"/>
      <c r="AA19" s="12"/>
      <c r="AB19" s="7"/>
      <c r="AC19" s="12"/>
      <c r="AD19" s="7"/>
      <c r="AE19" s="23"/>
    </row>
    <row r="20" spans="1:31" ht="12" customHeight="1">
      <c r="A20" s="22"/>
      <c r="B20" s="6"/>
      <c r="D20" s="3" t="s">
        <v>70</v>
      </c>
      <c r="AA20" s="48"/>
      <c r="AB20" s="47">
        <v>1820</v>
      </c>
      <c r="AC20" s="48"/>
      <c r="AD20" s="47">
        <v>1853</v>
      </c>
      <c r="AE20" s="49"/>
    </row>
    <row r="21" spans="1:31" ht="12" customHeight="1">
      <c r="A21" s="22"/>
      <c r="B21" s="6"/>
      <c r="D21" s="3" t="s">
        <v>71</v>
      </c>
      <c r="AA21" s="48"/>
      <c r="AB21" s="47">
        <v>357</v>
      </c>
      <c r="AC21" s="48"/>
      <c r="AD21" s="47">
        <v>345</v>
      </c>
      <c r="AE21" s="49"/>
    </row>
    <row r="22" spans="1:31" ht="12" customHeight="1">
      <c r="A22" s="22"/>
      <c r="B22" s="6"/>
      <c r="D22" s="3" t="s">
        <v>72</v>
      </c>
      <c r="AA22" s="48"/>
      <c r="AB22" s="44">
        <v>216</v>
      </c>
      <c r="AC22" s="48"/>
      <c r="AD22" s="44">
        <v>121</v>
      </c>
      <c r="AE22" s="49"/>
    </row>
    <row r="23" spans="1:31" ht="12">
      <c r="A23" s="22"/>
      <c r="B23" s="6"/>
      <c r="AA23" s="48"/>
      <c r="AB23" s="47">
        <f>SUM(AB20:AB22)</f>
        <v>2393</v>
      </c>
      <c r="AC23" s="48"/>
      <c r="AD23" s="47">
        <f>SUM(AD20:AD22)</f>
        <v>2319</v>
      </c>
      <c r="AE23" s="49"/>
    </row>
    <row r="24" spans="1:31" ht="12">
      <c r="A24" s="22"/>
      <c r="B24" s="6"/>
      <c r="C24" s="6" t="s">
        <v>85</v>
      </c>
      <c r="AA24" s="48"/>
      <c r="AB24" s="47"/>
      <c r="AC24" s="48"/>
      <c r="AD24" s="47"/>
      <c r="AE24" s="49"/>
    </row>
    <row r="25" spans="1:31" ht="12">
      <c r="A25" s="22"/>
      <c r="B25" s="6"/>
      <c r="C25" s="6"/>
      <c r="D25" s="6" t="s">
        <v>10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0"/>
      <c r="AB25" s="45">
        <v>54</v>
      </c>
      <c r="AC25" s="50"/>
      <c r="AD25" s="45">
        <v>63</v>
      </c>
      <c r="AE25" s="49"/>
    </row>
    <row r="26" spans="1:31" ht="12">
      <c r="A26" s="22"/>
      <c r="B26" s="6"/>
      <c r="C26" s="6"/>
      <c r="D26" s="6" t="s">
        <v>11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0"/>
      <c r="AB26" s="45">
        <v>148</v>
      </c>
      <c r="AC26" s="50"/>
      <c r="AD26" s="45">
        <v>178</v>
      </c>
      <c r="AE26" s="49"/>
    </row>
    <row r="27" spans="1:31" ht="12">
      <c r="A27" s="22"/>
      <c r="B27" s="6"/>
      <c r="C27" s="6"/>
      <c r="D27" s="6" t="s">
        <v>12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0"/>
      <c r="AB27" s="45">
        <v>363</v>
      </c>
      <c r="AC27" s="50"/>
      <c r="AD27" s="45">
        <v>365</v>
      </c>
      <c r="AE27" s="49"/>
    </row>
    <row r="28" spans="1:31" ht="12">
      <c r="A28" s="22"/>
      <c r="B28" s="6"/>
      <c r="C28" s="6"/>
      <c r="D28" s="6" t="s">
        <v>13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0"/>
      <c r="AB28" s="45">
        <v>102</v>
      </c>
      <c r="AC28" s="50"/>
      <c r="AD28" s="45">
        <v>94</v>
      </c>
      <c r="AE28" s="49"/>
    </row>
    <row r="29" spans="1:31" ht="12">
      <c r="A29" s="22"/>
      <c r="B29" s="6"/>
      <c r="C29" s="6"/>
      <c r="D29" s="6" t="s">
        <v>14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0"/>
      <c r="AB29" s="45">
        <v>11</v>
      </c>
      <c r="AC29" s="50"/>
      <c r="AD29" s="45">
        <v>14</v>
      </c>
      <c r="AE29" s="49"/>
    </row>
    <row r="30" spans="1:31" ht="12">
      <c r="A30" s="22"/>
      <c r="B30" s="6"/>
      <c r="C30" s="6"/>
      <c r="D30" s="6" t="s">
        <v>89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0"/>
      <c r="AB30" s="51">
        <v>62</v>
      </c>
      <c r="AC30" s="50"/>
      <c r="AD30" s="51">
        <v>71</v>
      </c>
      <c r="AE30" s="49"/>
    </row>
    <row r="31" spans="1:31" ht="12">
      <c r="A31" s="22"/>
      <c r="B31" s="6"/>
      <c r="C31" s="6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52"/>
      <c r="AB31" s="45">
        <f>SUM(AB25:AB30)</f>
        <v>740</v>
      </c>
      <c r="AC31" s="52"/>
      <c r="AD31" s="45">
        <f>SUM(AD25:AD30)</f>
        <v>785</v>
      </c>
      <c r="AE31" s="49"/>
    </row>
    <row r="32" spans="1:31" ht="12">
      <c r="A32" s="22"/>
      <c r="B32" s="6"/>
      <c r="C32" s="6" t="s">
        <v>86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50"/>
      <c r="AB32" s="45"/>
      <c r="AC32" s="50"/>
      <c r="AD32" s="45"/>
      <c r="AE32" s="49"/>
    </row>
    <row r="33" spans="1:31" ht="12">
      <c r="A33" s="22"/>
      <c r="B33" s="6"/>
      <c r="C33" s="6"/>
      <c r="D33" s="6" t="s">
        <v>10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50"/>
      <c r="AB33" s="45">
        <v>432</v>
      </c>
      <c r="AC33" s="50"/>
      <c r="AD33" s="45">
        <v>447</v>
      </c>
      <c r="AE33" s="49"/>
    </row>
    <row r="34" spans="1:31" ht="12">
      <c r="A34" s="22"/>
      <c r="B34" s="6"/>
      <c r="C34" s="6"/>
      <c r="D34" s="6" t="s">
        <v>11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0"/>
      <c r="AB34" s="45">
        <v>354</v>
      </c>
      <c r="AC34" s="50"/>
      <c r="AD34" s="45">
        <v>348</v>
      </c>
      <c r="AE34" s="49"/>
    </row>
    <row r="35" spans="1:31" ht="12">
      <c r="A35" s="22"/>
      <c r="B35" s="6"/>
      <c r="C35" s="6"/>
      <c r="D35" s="6" t="s">
        <v>12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50"/>
      <c r="AB35" s="45">
        <v>2</v>
      </c>
      <c r="AC35" s="50"/>
      <c r="AD35" s="45">
        <v>1</v>
      </c>
      <c r="AE35" s="49"/>
    </row>
    <row r="36" spans="1:31" ht="12">
      <c r="A36" s="22"/>
      <c r="B36" s="6"/>
      <c r="C36" s="6"/>
      <c r="D36" s="6" t="s">
        <v>13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50"/>
      <c r="AB36" s="45">
        <v>0</v>
      </c>
      <c r="AC36" s="50"/>
      <c r="AD36" s="45">
        <v>0</v>
      </c>
      <c r="AE36" s="49"/>
    </row>
    <row r="37" spans="1:31" ht="12">
      <c r="A37" s="22"/>
      <c r="B37" s="6"/>
      <c r="C37" s="6"/>
      <c r="D37" s="6" t="s">
        <v>14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50"/>
      <c r="AB37" s="45">
        <v>0</v>
      </c>
      <c r="AC37" s="50"/>
      <c r="AD37" s="45">
        <v>0</v>
      </c>
      <c r="AE37" s="49"/>
    </row>
    <row r="38" spans="1:31" ht="12">
      <c r="A38" s="22"/>
      <c r="B38" s="6"/>
      <c r="C38" s="6"/>
      <c r="D38" s="6" t="s">
        <v>15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0"/>
      <c r="AB38" s="51">
        <v>0</v>
      </c>
      <c r="AC38" s="50"/>
      <c r="AD38" s="51">
        <v>0</v>
      </c>
      <c r="AE38" s="49"/>
    </row>
    <row r="39" spans="1:31" ht="12">
      <c r="A39" s="22"/>
      <c r="B39" s="6"/>
      <c r="C39" s="6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52"/>
      <c r="AB39" s="45">
        <f>SUM(AB33:AB38)</f>
        <v>788</v>
      </c>
      <c r="AC39" s="52"/>
      <c r="AD39" s="45">
        <f>SUM(AD33:AD38)</f>
        <v>796</v>
      </c>
      <c r="AE39" s="49"/>
    </row>
    <row r="40" spans="1:31" ht="12">
      <c r="A40" s="22"/>
      <c r="B40" s="6"/>
      <c r="C40" s="6" t="s">
        <v>87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50"/>
      <c r="AB40" s="45"/>
      <c r="AC40" s="50"/>
      <c r="AD40" s="45"/>
      <c r="AE40" s="49"/>
    </row>
    <row r="41" spans="1:31" ht="12">
      <c r="A41" s="22"/>
      <c r="B41" s="6"/>
      <c r="C41" s="6"/>
      <c r="D41" s="6" t="s">
        <v>10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50"/>
      <c r="AB41" s="45">
        <v>2</v>
      </c>
      <c r="AC41" s="50"/>
      <c r="AD41" s="45">
        <v>2</v>
      </c>
      <c r="AE41" s="49"/>
    </row>
    <row r="42" spans="1:31" ht="12">
      <c r="A42" s="22"/>
      <c r="B42" s="6"/>
      <c r="C42" s="6"/>
      <c r="D42" s="6" t="s">
        <v>11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50"/>
      <c r="AB42" s="45">
        <v>24</v>
      </c>
      <c r="AC42" s="50"/>
      <c r="AD42" s="45">
        <v>19</v>
      </c>
      <c r="AE42" s="49"/>
    </row>
    <row r="43" spans="1:31" ht="12">
      <c r="A43" s="22"/>
      <c r="B43" s="6"/>
      <c r="C43" s="6"/>
      <c r="D43" s="6" t="s">
        <v>12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50"/>
      <c r="AB43" s="45">
        <v>266</v>
      </c>
      <c r="AC43" s="50"/>
      <c r="AD43" s="45">
        <v>249</v>
      </c>
      <c r="AE43" s="49"/>
    </row>
    <row r="44" spans="1:31" ht="12">
      <c r="A44" s="22"/>
      <c r="B44" s="6"/>
      <c r="C44" s="6"/>
      <c r="D44" s="6" t="s">
        <v>13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50"/>
      <c r="AB44" s="45">
        <v>0</v>
      </c>
      <c r="AC44" s="50"/>
      <c r="AD44" s="45">
        <v>0</v>
      </c>
      <c r="AE44" s="49"/>
    </row>
    <row r="45" spans="1:31" ht="12">
      <c r="A45" s="22"/>
      <c r="B45" s="6"/>
      <c r="C45" s="6"/>
      <c r="D45" s="6" t="s">
        <v>14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50"/>
      <c r="AB45" s="45">
        <v>0</v>
      </c>
      <c r="AC45" s="50"/>
      <c r="AD45" s="45">
        <v>0</v>
      </c>
      <c r="AE45" s="49"/>
    </row>
    <row r="46" spans="1:31" ht="12">
      <c r="A46" s="22"/>
      <c r="B46" s="6"/>
      <c r="C46" s="6"/>
      <c r="D46" s="6" t="s">
        <v>15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50"/>
      <c r="AB46" s="51">
        <v>0</v>
      </c>
      <c r="AC46" s="50"/>
      <c r="AD46" s="51">
        <v>0</v>
      </c>
      <c r="AE46" s="49"/>
    </row>
    <row r="47" spans="1:31" ht="12">
      <c r="A47" s="22"/>
      <c r="B47" s="6"/>
      <c r="C47" s="6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52"/>
      <c r="AB47" s="45">
        <f>SUM(AB41:AB46)</f>
        <v>292</v>
      </c>
      <c r="AC47" s="52"/>
      <c r="AD47" s="45">
        <f>SUM(AD41:AD46)</f>
        <v>270</v>
      </c>
      <c r="AE47" s="49"/>
    </row>
    <row r="48" spans="1:31" ht="12">
      <c r="A48" s="22"/>
      <c r="B48" s="6"/>
      <c r="C48" s="6" t="s">
        <v>18</v>
      </c>
      <c r="D48" s="6"/>
      <c r="E48" s="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6"/>
      <c r="X48" s="7"/>
      <c r="Y48" s="6"/>
      <c r="Z48" s="7"/>
      <c r="AA48" s="50"/>
      <c r="AB48" s="45"/>
      <c r="AC48" s="50"/>
      <c r="AD48" s="45"/>
      <c r="AE48" s="49"/>
    </row>
    <row r="49" spans="1:31" ht="12">
      <c r="A49" s="22"/>
      <c r="B49" s="6"/>
      <c r="C49" s="6"/>
      <c r="D49" s="6" t="s">
        <v>16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50"/>
      <c r="AB49" s="45">
        <v>729</v>
      </c>
      <c r="AC49" s="50"/>
      <c r="AD49" s="45">
        <f>153+568</f>
        <v>721</v>
      </c>
      <c r="AE49" s="49"/>
    </row>
    <row r="50" spans="1:31" ht="12">
      <c r="A50" s="22"/>
      <c r="B50" s="6"/>
      <c r="C50" s="6"/>
      <c r="D50" s="6" t="s">
        <v>17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50"/>
      <c r="AB50" s="51">
        <v>351</v>
      </c>
      <c r="AC50" s="50"/>
      <c r="AD50" s="51">
        <f>117+228</f>
        <v>345</v>
      </c>
      <c r="AE50" s="49"/>
    </row>
    <row r="51" spans="1:31" ht="12">
      <c r="A51" s="22"/>
      <c r="B51" s="6"/>
      <c r="C51" s="6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52"/>
      <c r="AB51" s="7">
        <f>SUM(AB49:AB50)</f>
        <v>1080</v>
      </c>
      <c r="AC51" s="52"/>
      <c r="AD51" s="7">
        <f>SUM(AD49:AD50)</f>
        <v>1066</v>
      </c>
      <c r="AE51" s="49"/>
    </row>
    <row r="52" spans="1:31" ht="12">
      <c r="A52" s="22"/>
      <c r="B52" s="6"/>
      <c r="C52" s="6" t="s">
        <v>37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50"/>
      <c r="AB52" s="45"/>
      <c r="AC52" s="50"/>
      <c r="AD52" s="45"/>
      <c r="AE52" s="49"/>
    </row>
    <row r="53" spans="1:31" ht="12">
      <c r="A53" s="22"/>
      <c r="B53" s="6"/>
      <c r="C53" s="6"/>
      <c r="D53" s="6" t="s">
        <v>19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50"/>
      <c r="AB53" s="43">
        <v>815</v>
      </c>
      <c r="AC53" s="50"/>
      <c r="AD53" s="43">
        <v>790</v>
      </c>
      <c r="AE53" s="49"/>
    </row>
    <row r="54" spans="1:31" ht="12">
      <c r="A54" s="22"/>
      <c r="B54" s="6"/>
      <c r="C54" s="6"/>
      <c r="D54" s="6" t="s">
        <v>20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50"/>
      <c r="AB54" s="43">
        <v>38</v>
      </c>
      <c r="AC54" s="50"/>
      <c r="AD54" s="43">
        <v>35</v>
      </c>
      <c r="AE54" s="49"/>
    </row>
    <row r="55" spans="1:31" ht="12">
      <c r="A55" s="22"/>
      <c r="B55" s="6"/>
      <c r="C55" s="6"/>
      <c r="D55" s="6" t="s">
        <v>21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50"/>
      <c r="AB55" s="43">
        <v>38</v>
      </c>
      <c r="AC55" s="50"/>
      <c r="AD55" s="43">
        <v>39</v>
      </c>
      <c r="AE55" s="49"/>
    </row>
    <row r="56" spans="1:31" ht="12">
      <c r="A56" s="22"/>
      <c r="B56" s="6"/>
      <c r="C56" s="6"/>
      <c r="D56" s="6" t="s">
        <v>22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50"/>
      <c r="AB56" s="43">
        <v>135</v>
      </c>
      <c r="AC56" s="50"/>
      <c r="AD56" s="43">
        <v>140</v>
      </c>
      <c r="AE56" s="49"/>
    </row>
    <row r="57" spans="1:31" ht="12">
      <c r="A57" s="22"/>
      <c r="B57" s="6"/>
      <c r="C57" s="6"/>
      <c r="D57" s="6" t="s">
        <v>63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50"/>
      <c r="AB57" s="43">
        <v>2</v>
      </c>
      <c r="AC57" s="50"/>
      <c r="AD57" s="43">
        <v>2</v>
      </c>
      <c r="AE57" s="49"/>
    </row>
    <row r="58" spans="1:31" ht="12">
      <c r="A58" s="22"/>
      <c r="B58" s="6"/>
      <c r="C58" s="6"/>
      <c r="D58" s="6" t="s">
        <v>23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50"/>
      <c r="AB58" s="43">
        <v>3</v>
      </c>
      <c r="AC58" s="50"/>
      <c r="AD58" s="43">
        <v>3</v>
      </c>
      <c r="AE58" s="49"/>
    </row>
    <row r="59" spans="1:31" ht="12">
      <c r="A59" s="22"/>
      <c r="B59" s="6"/>
      <c r="C59" s="6"/>
      <c r="D59" s="6" t="s">
        <v>62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50"/>
      <c r="AB59" s="43">
        <v>4</v>
      </c>
      <c r="AC59" s="50"/>
      <c r="AD59" s="43">
        <v>4</v>
      </c>
      <c r="AE59" s="49"/>
    </row>
    <row r="60" spans="1:31" ht="12">
      <c r="A60" s="22"/>
      <c r="B60" s="6"/>
      <c r="C60" s="6"/>
      <c r="D60" s="6" t="s">
        <v>24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50"/>
      <c r="AB60" s="45">
        <v>32</v>
      </c>
      <c r="AC60" s="50"/>
      <c r="AD60" s="45">
        <v>36</v>
      </c>
      <c r="AE60" s="49"/>
    </row>
    <row r="61" spans="1:31" ht="12">
      <c r="A61" s="22"/>
      <c r="B61" s="6"/>
      <c r="C61" s="6"/>
      <c r="D61" s="6" t="s">
        <v>30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50"/>
      <c r="AB61" s="51">
        <v>13</v>
      </c>
      <c r="AC61" s="50"/>
      <c r="AD61" s="51">
        <v>17</v>
      </c>
      <c r="AE61" s="49"/>
    </row>
    <row r="62" spans="1:31" ht="12">
      <c r="A62" s="22"/>
      <c r="B62" s="6"/>
      <c r="C62" s="6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52"/>
      <c r="AB62" s="45">
        <f>SUM(AB53:AB61)</f>
        <v>1080</v>
      </c>
      <c r="AC62" s="52"/>
      <c r="AD62" s="45">
        <f>SUM(AD53:AD61)</f>
        <v>1066</v>
      </c>
      <c r="AE62" s="49"/>
    </row>
    <row r="63" spans="1:31" ht="12">
      <c r="A63" s="22"/>
      <c r="B63" s="6"/>
      <c r="C63" s="6" t="s">
        <v>88</v>
      </c>
      <c r="D63" s="6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50"/>
      <c r="AB63" s="43"/>
      <c r="AC63" s="50"/>
      <c r="AD63" s="43"/>
      <c r="AE63" s="49"/>
    </row>
    <row r="64" spans="1:31" ht="12">
      <c r="A64" s="22"/>
      <c r="B64" s="6"/>
      <c r="C64" s="6"/>
      <c r="D64" s="6" t="s">
        <v>45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50"/>
      <c r="AB64" s="43">
        <v>47</v>
      </c>
      <c r="AC64" s="50"/>
      <c r="AD64" s="43">
        <v>45</v>
      </c>
      <c r="AE64" s="49"/>
    </row>
    <row r="65" spans="1:31" ht="12">
      <c r="A65" s="22"/>
      <c r="B65" s="6"/>
      <c r="C65" s="6"/>
      <c r="D65" s="6" t="s">
        <v>9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50"/>
      <c r="AB65" s="44">
        <v>90</v>
      </c>
      <c r="AC65" s="50"/>
      <c r="AD65" s="44">
        <v>83</v>
      </c>
      <c r="AE65" s="49"/>
    </row>
    <row r="66" spans="1:31" ht="12">
      <c r="A66" s="22"/>
      <c r="B66" s="6"/>
      <c r="C66" s="6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52"/>
      <c r="AB66" s="7">
        <f>SUM(AB64:AB65)</f>
        <v>137</v>
      </c>
      <c r="AC66" s="52"/>
      <c r="AD66" s="7">
        <f>SUM(AD64:AD65)</f>
        <v>128</v>
      </c>
      <c r="AE66" s="49"/>
    </row>
    <row r="67" spans="1:31" ht="12">
      <c r="A67" s="22"/>
      <c r="B67" s="6"/>
      <c r="C67" s="12" t="s">
        <v>6</v>
      </c>
      <c r="D67" s="12"/>
      <c r="E67" s="12"/>
      <c r="F67" s="33"/>
      <c r="G67" s="33"/>
      <c r="H67" s="33"/>
      <c r="I67" s="33"/>
      <c r="J67" s="33"/>
      <c r="K67" s="33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12"/>
      <c r="X67" s="7"/>
      <c r="Y67" s="12"/>
      <c r="Z67" s="7"/>
      <c r="AA67" s="53"/>
      <c r="AB67" s="43"/>
      <c r="AC67" s="53"/>
      <c r="AD67" s="43"/>
      <c r="AE67" s="49"/>
    </row>
    <row r="68" spans="1:31" ht="12">
      <c r="A68" s="22"/>
      <c r="B68" s="6"/>
      <c r="D68" s="3" t="s">
        <v>70</v>
      </c>
      <c r="Z68" s="47"/>
      <c r="AA68" s="48"/>
      <c r="AB68" s="47">
        <v>955</v>
      </c>
      <c r="AC68" s="48"/>
      <c r="AD68" s="47">
        <v>878</v>
      </c>
      <c r="AE68" s="49"/>
    </row>
    <row r="69" spans="1:31" ht="12">
      <c r="A69" s="22"/>
      <c r="B69" s="6"/>
      <c r="D69" s="3" t="s">
        <v>71</v>
      </c>
      <c r="Z69" s="47"/>
      <c r="AA69" s="48"/>
      <c r="AB69" s="47">
        <v>30</v>
      </c>
      <c r="AC69" s="48"/>
      <c r="AD69" s="47">
        <v>29</v>
      </c>
      <c r="AE69" s="49"/>
    </row>
    <row r="70" spans="1:31" ht="12">
      <c r="A70" s="22"/>
      <c r="B70" s="6"/>
      <c r="D70" s="3" t="s">
        <v>72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X70" s="3"/>
      <c r="Z70" s="3"/>
      <c r="AA70" s="48"/>
      <c r="AB70" s="44">
        <v>48</v>
      </c>
      <c r="AC70" s="48"/>
      <c r="AD70" s="44">
        <v>24</v>
      </c>
      <c r="AE70" s="49"/>
    </row>
    <row r="71" spans="1:31" ht="12">
      <c r="A71" s="2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50"/>
      <c r="AB71" s="46">
        <f>SUM(AB68:AB70)</f>
        <v>1033</v>
      </c>
      <c r="AC71" s="50"/>
      <c r="AD71" s="46">
        <f>SUM(AD68:AD70)</f>
        <v>931</v>
      </c>
      <c r="AE71" s="49"/>
    </row>
    <row r="72" spans="1:31" ht="12">
      <c r="A72" s="22"/>
      <c r="B72" s="6"/>
      <c r="C72" s="6"/>
      <c r="D72" s="9"/>
      <c r="E72" s="9"/>
      <c r="F72" s="7"/>
      <c r="G72" s="7"/>
      <c r="H72" s="7"/>
      <c r="I72" s="7"/>
      <c r="J72" s="7"/>
      <c r="K72" s="7"/>
      <c r="L72" s="7"/>
      <c r="M72" s="7"/>
      <c r="N72" s="7"/>
      <c r="O72" s="7"/>
      <c r="P72" s="13"/>
      <c r="Q72" s="13"/>
      <c r="R72" s="13"/>
      <c r="S72" s="13"/>
      <c r="T72" s="13"/>
      <c r="U72" s="13"/>
      <c r="V72" s="13"/>
      <c r="W72" s="9"/>
      <c r="X72" s="13"/>
      <c r="Y72" s="9"/>
      <c r="Z72" s="13"/>
      <c r="AA72" s="9"/>
      <c r="AB72" s="13"/>
      <c r="AC72" s="9"/>
      <c r="AD72" s="13"/>
      <c r="AE72" s="23"/>
    </row>
    <row r="73" spans="1:31" ht="12">
      <c r="A73" s="22"/>
      <c r="B73" s="6"/>
      <c r="C73" s="6"/>
      <c r="D73" s="9"/>
      <c r="E73" s="9"/>
      <c r="F73" s="19"/>
      <c r="G73" s="19"/>
      <c r="H73" s="19"/>
      <c r="I73" s="19"/>
      <c r="J73" s="19"/>
      <c r="K73" s="19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9"/>
      <c r="X73" s="7"/>
      <c r="Y73" s="9"/>
      <c r="Z73" s="7"/>
      <c r="AA73" s="9"/>
      <c r="AB73" s="7"/>
      <c r="AC73" s="9"/>
      <c r="AD73" s="7"/>
      <c r="AE73" s="23"/>
    </row>
    <row r="74" spans="1:31" ht="12">
      <c r="A74" s="22"/>
      <c r="B74" s="5"/>
      <c r="C74" s="5"/>
      <c r="D74" s="5"/>
      <c r="E74" s="5"/>
      <c r="F74" s="31" t="s">
        <v>44</v>
      </c>
      <c r="G74" s="31" t="s">
        <v>43</v>
      </c>
      <c r="H74" s="31" t="s">
        <v>42</v>
      </c>
      <c r="I74" s="31" t="s">
        <v>41</v>
      </c>
      <c r="J74" s="31" t="s">
        <v>40</v>
      </c>
      <c r="K74" s="31" t="s">
        <v>39</v>
      </c>
      <c r="L74" s="31" t="s">
        <v>29</v>
      </c>
      <c r="M74" s="31" t="s">
        <v>28</v>
      </c>
      <c r="N74" s="31" t="s">
        <v>2</v>
      </c>
      <c r="O74" s="31" t="s">
        <v>1</v>
      </c>
      <c r="P74" s="31" t="s">
        <v>0</v>
      </c>
      <c r="Q74" s="31" t="s">
        <v>47</v>
      </c>
      <c r="R74" s="31" t="s">
        <v>55</v>
      </c>
      <c r="S74" s="31" t="s">
        <v>57</v>
      </c>
      <c r="T74" s="31" t="s">
        <v>58</v>
      </c>
      <c r="U74" s="31" t="s">
        <v>59</v>
      </c>
      <c r="V74" s="31" t="s">
        <v>61</v>
      </c>
      <c r="W74" s="30"/>
      <c r="X74" s="31" t="s">
        <v>64</v>
      </c>
      <c r="Y74" s="30"/>
      <c r="Z74" s="31" t="s">
        <v>65</v>
      </c>
      <c r="AA74" s="30"/>
      <c r="AB74" s="31" t="s">
        <v>66</v>
      </c>
      <c r="AC74" s="30"/>
      <c r="AD74" s="31" t="s">
        <v>92</v>
      </c>
      <c r="AE74" s="23"/>
    </row>
    <row r="75" spans="1:31" ht="12">
      <c r="A75" s="22"/>
      <c r="B75" s="15" t="s">
        <v>36</v>
      </c>
      <c r="C75" s="15"/>
      <c r="D75" s="15"/>
      <c r="E75" s="15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5"/>
      <c r="X75" s="16"/>
      <c r="Y75" s="15"/>
      <c r="Z75" s="16"/>
      <c r="AA75" s="15"/>
      <c r="AB75" s="16"/>
      <c r="AC75" s="15"/>
      <c r="AD75" s="16"/>
      <c r="AE75" s="23"/>
    </row>
    <row r="76" spans="1:31" ht="12">
      <c r="A76" s="22"/>
      <c r="B76" s="6"/>
      <c r="C76" s="6"/>
      <c r="D76" s="6" t="s">
        <v>4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X76" s="3"/>
      <c r="Z76" s="3"/>
      <c r="AA76" s="6"/>
      <c r="AB76" s="13">
        <f>AB92</f>
        <v>9570</v>
      </c>
      <c r="AC76" s="6"/>
      <c r="AD76" s="13">
        <f>AD92</f>
        <v>9605</v>
      </c>
      <c r="AE76" s="23"/>
    </row>
    <row r="77" spans="1:31" ht="12">
      <c r="A77" s="22"/>
      <c r="B77" s="6"/>
      <c r="C77" s="6"/>
      <c r="D77" s="6" t="s">
        <v>5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14">
        <f>AB106</f>
        <v>3635</v>
      </c>
      <c r="AC77" s="6"/>
      <c r="AD77" s="14">
        <f>AD106</f>
        <v>3575</v>
      </c>
      <c r="AE77" s="23"/>
    </row>
    <row r="78" spans="1:31" ht="12">
      <c r="A78" s="22"/>
      <c r="B78" s="6"/>
      <c r="C78" s="6"/>
      <c r="D78" s="9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X78" s="3"/>
      <c r="Z78" s="3"/>
      <c r="AA78" s="9"/>
      <c r="AB78" s="13">
        <f>SUM(AB76:AB77)</f>
        <v>13205</v>
      </c>
      <c r="AC78" s="9"/>
      <c r="AD78" s="13">
        <f>SUM(AD76:AD77)</f>
        <v>13180</v>
      </c>
      <c r="AE78" s="23"/>
    </row>
    <row r="79" spans="1:31" ht="12">
      <c r="A79" s="22"/>
      <c r="B79" s="6"/>
      <c r="C79" s="12" t="s">
        <v>26</v>
      </c>
      <c r="D79" s="12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12"/>
      <c r="AB79" s="7"/>
      <c r="AC79" s="12"/>
      <c r="AD79" s="7"/>
      <c r="AE79" s="23"/>
    </row>
    <row r="80" spans="1:31" ht="12">
      <c r="A80" s="22"/>
      <c r="B80" s="6"/>
      <c r="C80" s="6"/>
      <c r="D80" s="3" t="s">
        <v>80</v>
      </c>
      <c r="V80" s="13"/>
      <c r="W80" s="6"/>
      <c r="X80" s="13"/>
      <c r="Y80" s="6"/>
      <c r="Z80" s="13"/>
      <c r="AA80" s="6"/>
      <c r="AB80" s="13">
        <v>117</v>
      </c>
      <c r="AC80" s="6"/>
      <c r="AD80" s="13">
        <v>115</v>
      </c>
      <c r="AE80" s="23"/>
    </row>
    <row r="81" spans="1:31" ht="12">
      <c r="A81" s="22"/>
      <c r="B81" s="6"/>
      <c r="C81" s="6"/>
      <c r="D81" s="42" t="s">
        <v>69</v>
      </c>
      <c r="V81" s="13"/>
      <c r="W81" s="6"/>
      <c r="X81" s="13"/>
      <c r="Y81" s="6"/>
      <c r="Z81" s="13"/>
      <c r="AA81" s="6"/>
      <c r="AB81" s="13">
        <v>297</v>
      </c>
      <c r="AC81" s="6"/>
      <c r="AD81" s="13">
        <v>347</v>
      </c>
      <c r="AE81" s="23"/>
    </row>
    <row r="82" spans="1:31" ht="12">
      <c r="A82" s="22"/>
      <c r="B82" s="6"/>
      <c r="C82" s="6"/>
      <c r="D82" s="3" t="s">
        <v>67</v>
      </c>
      <c r="V82" s="13"/>
      <c r="W82" s="6"/>
      <c r="X82" s="13"/>
      <c r="Y82" s="6"/>
      <c r="Z82" s="13"/>
      <c r="AA82" s="6"/>
      <c r="AB82" s="13">
        <v>876</v>
      </c>
      <c r="AC82" s="6"/>
      <c r="AD82" s="13">
        <v>934</v>
      </c>
      <c r="AE82" s="23"/>
    </row>
    <row r="83" spans="1:31" ht="12">
      <c r="A83" s="22"/>
      <c r="B83" s="6"/>
      <c r="C83" s="6"/>
      <c r="D83" s="3" t="s">
        <v>73</v>
      </c>
      <c r="V83" s="13"/>
      <c r="W83" s="6"/>
      <c r="X83" s="13"/>
      <c r="Y83" s="6"/>
      <c r="Z83" s="13"/>
      <c r="AA83" s="6"/>
      <c r="AB83" s="13">
        <v>369</v>
      </c>
      <c r="AC83" s="6"/>
      <c r="AD83" s="13">
        <v>415</v>
      </c>
      <c r="AE83" s="23"/>
    </row>
    <row r="84" spans="1:31" ht="12">
      <c r="A84" s="22"/>
      <c r="B84" s="6"/>
      <c r="C84" s="6"/>
      <c r="D84" s="3" t="s">
        <v>81</v>
      </c>
      <c r="V84" s="13"/>
      <c r="W84" s="6"/>
      <c r="X84" s="13"/>
      <c r="Y84" s="6"/>
      <c r="Z84" s="13"/>
      <c r="AA84" s="6"/>
      <c r="AB84" s="13">
        <v>1099</v>
      </c>
      <c r="AC84" s="6"/>
      <c r="AD84" s="13">
        <v>1000</v>
      </c>
      <c r="AE84" s="23"/>
    </row>
    <row r="85" spans="1:31" ht="12">
      <c r="A85" s="22"/>
      <c r="B85" s="6"/>
      <c r="C85" s="6"/>
      <c r="D85" s="3" t="s">
        <v>82</v>
      </c>
      <c r="V85" s="13"/>
      <c r="W85" s="6"/>
      <c r="X85" s="13"/>
      <c r="Y85" s="6"/>
      <c r="Z85" s="13"/>
      <c r="AA85" s="6"/>
      <c r="AB85" s="13">
        <v>696</v>
      </c>
      <c r="AC85" s="6"/>
      <c r="AD85" s="13">
        <v>754</v>
      </c>
      <c r="AE85" s="23"/>
    </row>
    <row r="86" spans="1:31" ht="12">
      <c r="A86" s="22"/>
      <c r="B86" s="6"/>
      <c r="C86" s="6"/>
      <c r="D86" s="3" t="s">
        <v>75</v>
      </c>
      <c r="V86" s="13"/>
      <c r="W86" s="6"/>
      <c r="X86" s="13"/>
      <c r="Y86" s="6"/>
      <c r="Z86" s="13"/>
      <c r="AA86" s="6"/>
      <c r="AB86" s="13">
        <v>2009</v>
      </c>
      <c r="AC86" s="6"/>
      <c r="AD86" s="13">
        <v>2101</v>
      </c>
      <c r="AE86" s="23"/>
    </row>
    <row r="87" spans="1:31" ht="12">
      <c r="A87" s="22"/>
      <c r="B87" s="6"/>
      <c r="C87" s="6"/>
      <c r="D87" s="3" t="s">
        <v>68</v>
      </c>
      <c r="V87" s="13"/>
      <c r="W87" s="6"/>
      <c r="X87" s="13"/>
      <c r="Y87" s="6"/>
      <c r="Z87" s="13"/>
      <c r="AA87" s="6"/>
      <c r="AB87" s="13">
        <v>1128</v>
      </c>
      <c r="AC87" s="6"/>
      <c r="AD87" s="13">
        <v>1111</v>
      </c>
      <c r="AE87" s="23"/>
    </row>
    <row r="88" spans="1:31" ht="12">
      <c r="A88" s="22"/>
      <c r="B88" s="6"/>
      <c r="C88" s="6"/>
      <c r="D88" s="3" t="s">
        <v>74</v>
      </c>
      <c r="V88" s="13"/>
      <c r="W88" s="6"/>
      <c r="X88" s="13"/>
      <c r="Y88" s="6"/>
      <c r="Z88" s="13"/>
      <c r="AA88" s="6"/>
      <c r="AB88" s="13">
        <v>37</v>
      </c>
      <c r="AC88" s="6"/>
      <c r="AD88" s="13">
        <v>38</v>
      </c>
      <c r="AE88" s="23"/>
    </row>
    <row r="89" spans="1:31" ht="12">
      <c r="A89" s="22"/>
      <c r="B89" s="6"/>
      <c r="C89" s="6"/>
      <c r="D89" s="3" t="s">
        <v>76</v>
      </c>
      <c r="V89" s="13"/>
      <c r="W89" s="6"/>
      <c r="X89" s="13"/>
      <c r="Y89" s="6"/>
      <c r="Z89" s="13"/>
      <c r="AA89" s="6"/>
      <c r="AB89" s="13">
        <v>2314</v>
      </c>
      <c r="AC89" s="6"/>
      <c r="AD89" s="13">
        <v>2181</v>
      </c>
      <c r="AE89" s="23"/>
    </row>
    <row r="90" spans="1:31" ht="12">
      <c r="A90" s="22"/>
      <c r="B90" s="6"/>
      <c r="C90" s="6"/>
      <c r="D90" s="3" t="s">
        <v>83</v>
      </c>
      <c r="V90" s="13"/>
      <c r="W90" s="6"/>
      <c r="X90" s="13"/>
      <c r="Y90" s="6"/>
      <c r="Z90" s="13"/>
      <c r="AA90" s="6"/>
      <c r="AB90" s="13">
        <v>495</v>
      </c>
      <c r="AC90" s="6"/>
      <c r="AD90" s="13">
        <v>483</v>
      </c>
      <c r="AE90" s="23"/>
    </row>
    <row r="91" spans="1:31" ht="12">
      <c r="A91" s="22"/>
      <c r="B91" s="6"/>
      <c r="C91" s="6"/>
      <c r="D91" s="3" t="s">
        <v>84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X91" s="3"/>
      <c r="Z91" s="3"/>
      <c r="AA91" s="6"/>
      <c r="AB91" s="14">
        <v>133</v>
      </c>
      <c r="AC91" s="6"/>
      <c r="AD91" s="14">
        <v>126</v>
      </c>
      <c r="AE91" s="23"/>
    </row>
    <row r="92" spans="1:31" ht="12">
      <c r="A92" s="22"/>
      <c r="B92" s="6"/>
      <c r="C92" s="6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13">
        <f>SUM(AB80:AB91)</f>
        <v>9570</v>
      </c>
      <c r="AC92" s="9"/>
      <c r="AD92" s="13">
        <f>SUM(AD80:AD91)</f>
        <v>9605</v>
      </c>
      <c r="AE92" s="23"/>
    </row>
    <row r="93" spans="1:31" ht="12">
      <c r="A93" s="22"/>
      <c r="B93" s="6"/>
      <c r="C93" s="12" t="s">
        <v>25</v>
      </c>
      <c r="D93" s="1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X93" s="3"/>
      <c r="Z93" s="3"/>
      <c r="AB93" s="7"/>
      <c r="AD93" s="7"/>
      <c r="AE93" s="23"/>
    </row>
    <row r="94" spans="1:31" ht="12">
      <c r="A94" s="22"/>
      <c r="B94" s="6"/>
      <c r="C94" s="6"/>
      <c r="D94" s="3" t="s">
        <v>80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13">
        <v>9</v>
      </c>
      <c r="AC94" s="9"/>
      <c r="AD94" s="13">
        <v>10</v>
      </c>
      <c r="AE94" s="23"/>
    </row>
    <row r="95" spans="1:31" ht="12">
      <c r="A95" s="22"/>
      <c r="B95" s="6"/>
      <c r="C95" s="6"/>
      <c r="D95" s="42" t="s">
        <v>69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X95" s="3"/>
      <c r="Z95" s="3"/>
      <c r="AB95" s="13">
        <v>484</v>
      </c>
      <c r="AD95" s="13">
        <v>457</v>
      </c>
      <c r="AE95" s="23"/>
    </row>
    <row r="96" spans="1:31" ht="12">
      <c r="A96" s="22"/>
      <c r="B96" s="6"/>
      <c r="C96" s="6"/>
      <c r="D96" s="3" t="s">
        <v>67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13">
        <v>60</v>
      </c>
      <c r="AC96" s="9"/>
      <c r="AD96" s="13">
        <v>58</v>
      </c>
      <c r="AE96" s="23"/>
    </row>
    <row r="97" spans="1:31" ht="12">
      <c r="A97" s="22"/>
      <c r="B97" s="6"/>
      <c r="C97" s="6"/>
      <c r="D97" s="3" t="s">
        <v>73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X97" s="3"/>
      <c r="Z97" s="3"/>
      <c r="AB97" s="13">
        <v>82</v>
      </c>
      <c r="AD97" s="46">
        <v>45</v>
      </c>
      <c r="AE97" s="23"/>
    </row>
    <row r="98" spans="1:31" ht="12">
      <c r="A98" s="22"/>
      <c r="B98" s="6"/>
      <c r="C98" s="6"/>
      <c r="D98" s="3" t="s">
        <v>81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13">
        <v>162</v>
      </c>
      <c r="AC98" s="9"/>
      <c r="AD98" s="46">
        <v>153</v>
      </c>
      <c r="AE98" s="23"/>
    </row>
    <row r="99" spans="1:31" ht="12">
      <c r="A99" s="22"/>
      <c r="B99" s="6"/>
      <c r="C99" s="6"/>
      <c r="D99" s="3" t="s">
        <v>82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X99" s="3"/>
      <c r="Z99" s="3"/>
      <c r="AB99" s="13">
        <v>145</v>
      </c>
      <c r="AD99" s="46">
        <v>140</v>
      </c>
      <c r="AE99" s="23"/>
    </row>
    <row r="100" spans="1:31" ht="12">
      <c r="A100" s="22"/>
      <c r="B100" s="6"/>
      <c r="C100" s="6"/>
      <c r="D100" s="3" t="s">
        <v>75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13">
        <v>1451</v>
      </c>
      <c r="AC100" s="9"/>
      <c r="AD100" s="46">
        <v>1495</v>
      </c>
      <c r="AE100" s="23"/>
    </row>
    <row r="101" spans="1:31" ht="12">
      <c r="A101" s="22"/>
      <c r="B101" s="6"/>
      <c r="C101" s="6"/>
      <c r="D101" s="3" t="s">
        <v>68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X101" s="3"/>
      <c r="Z101" s="3"/>
      <c r="AB101" s="13">
        <v>688</v>
      </c>
      <c r="AD101" s="46">
        <v>648</v>
      </c>
      <c r="AE101" s="23"/>
    </row>
    <row r="102" spans="1:31" ht="12">
      <c r="A102" s="22"/>
      <c r="B102" s="6"/>
      <c r="C102" s="6"/>
      <c r="D102" s="3" t="s">
        <v>74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13">
        <v>34</v>
      </c>
      <c r="AC102" s="9"/>
      <c r="AD102" s="46">
        <v>21</v>
      </c>
      <c r="AE102" s="23"/>
    </row>
    <row r="103" spans="1:31" ht="12">
      <c r="A103" s="22"/>
      <c r="B103" s="6"/>
      <c r="C103" s="6"/>
      <c r="D103" s="3" t="s">
        <v>76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X103" s="3"/>
      <c r="Z103" s="3"/>
      <c r="AB103" s="13">
        <v>482</v>
      </c>
      <c r="AD103" s="13">
        <v>509</v>
      </c>
      <c r="AE103" s="23"/>
    </row>
    <row r="104" spans="1:31" ht="12">
      <c r="A104" s="22"/>
      <c r="B104" s="6"/>
      <c r="C104" s="6"/>
      <c r="D104" s="3" t="s">
        <v>83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13">
        <v>30</v>
      </c>
      <c r="AC104" s="9"/>
      <c r="AD104" s="13">
        <v>29</v>
      </c>
      <c r="AE104" s="23"/>
    </row>
    <row r="105" spans="1:31" ht="12">
      <c r="A105" s="22"/>
      <c r="B105" s="6"/>
      <c r="C105" s="6"/>
      <c r="D105" s="3" t="s">
        <v>84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X105" s="3"/>
      <c r="Z105" s="3"/>
      <c r="AB105" s="14">
        <v>8</v>
      </c>
      <c r="AD105" s="14">
        <v>10</v>
      </c>
      <c r="AE105" s="23"/>
    </row>
    <row r="106" spans="1:31" ht="12">
      <c r="A106" s="22"/>
      <c r="B106" s="6"/>
      <c r="C106" s="6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13">
        <f>SUM(AB94:AB105)</f>
        <v>3635</v>
      </c>
      <c r="AC106" s="9"/>
      <c r="AD106" s="13">
        <f>SUM(AD94:AD105)</f>
        <v>3575</v>
      </c>
      <c r="AE106" s="23"/>
    </row>
    <row r="107" spans="1:31" ht="12">
      <c r="A107" s="22"/>
      <c r="B107" s="15" t="s">
        <v>78</v>
      </c>
      <c r="C107" s="15"/>
      <c r="D107" s="15"/>
      <c r="E107" s="15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5"/>
      <c r="X107" s="16"/>
      <c r="Y107" s="15"/>
      <c r="Z107" s="16"/>
      <c r="AA107" s="15"/>
      <c r="AB107" s="16"/>
      <c r="AC107" s="15"/>
      <c r="AD107" s="16"/>
      <c r="AE107" s="23"/>
    </row>
    <row r="108" spans="1:31" ht="12">
      <c r="A108" s="22"/>
      <c r="D108" s="3" t="s">
        <v>77</v>
      </c>
      <c r="AB108" s="17">
        <v>1230</v>
      </c>
      <c r="AD108" s="17">
        <v>1262</v>
      </c>
      <c r="AE108" s="23"/>
    </row>
    <row r="109" spans="1:31" ht="12">
      <c r="A109" s="22"/>
      <c r="D109" s="3" t="s">
        <v>71</v>
      </c>
      <c r="AB109" s="17">
        <v>1291</v>
      </c>
      <c r="AD109" s="17">
        <v>1280</v>
      </c>
      <c r="AE109" s="23"/>
    </row>
    <row r="110" spans="1:31" ht="12">
      <c r="A110" s="22"/>
      <c r="D110" s="3" t="s">
        <v>79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X110" s="8"/>
      <c r="Z110" s="8"/>
      <c r="AB110" s="8">
        <v>43</v>
      </c>
      <c r="AD110" s="44">
        <v>65</v>
      </c>
      <c r="AE110" s="23"/>
    </row>
    <row r="111" spans="1:31" ht="12">
      <c r="A111" s="22"/>
      <c r="B111" s="6"/>
      <c r="C111" s="6"/>
      <c r="D111" s="6"/>
      <c r="E111" s="6"/>
      <c r="F111" s="1">
        <v>1547</v>
      </c>
      <c r="G111" s="1">
        <v>1775</v>
      </c>
      <c r="H111" s="1">
        <v>1829</v>
      </c>
      <c r="I111" s="1">
        <v>1735</v>
      </c>
      <c r="J111" s="1">
        <v>1741</v>
      </c>
      <c r="K111" s="1">
        <v>1875</v>
      </c>
      <c r="L111" s="7">
        <v>1896</v>
      </c>
      <c r="M111" s="7">
        <v>2008</v>
      </c>
      <c r="N111" s="7">
        <v>2003</v>
      </c>
      <c r="O111" s="7">
        <v>1939</v>
      </c>
      <c r="P111" s="13">
        <v>1948</v>
      </c>
      <c r="Q111" s="13">
        <v>2006</v>
      </c>
      <c r="R111" s="13">
        <v>2072</v>
      </c>
      <c r="S111" s="13">
        <v>2182</v>
      </c>
      <c r="T111" s="13">
        <v>2185</v>
      </c>
      <c r="U111" s="13">
        <v>2284</v>
      </c>
      <c r="V111" s="13">
        <v>2372</v>
      </c>
      <c r="W111" s="6"/>
      <c r="X111" s="13">
        <v>2491</v>
      </c>
      <c r="Y111" s="6"/>
      <c r="Z111" s="13">
        <v>2613</v>
      </c>
      <c r="AA111" s="6"/>
      <c r="AB111" s="17">
        <f>SUM(AB108:AB110)</f>
        <v>2564</v>
      </c>
      <c r="AC111" s="6"/>
      <c r="AD111" s="17">
        <f>SUM(AD108:AD110)</f>
        <v>2607</v>
      </c>
      <c r="AE111" s="23"/>
    </row>
    <row r="112" spans="1:31" ht="12">
      <c r="A112" s="22"/>
      <c r="B112" s="5"/>
      <c r="C112" s="5"/>
      <c r="D112" s="5"/>
      <c r="E112" s="5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5"/>
      <c r="X112" s="8"/>
      <c r="Y112" s="5"/>
      <c r="Z112" s="8"/>
      <c r="AA112" s="5"/>
      <c r="AB112" s="8"/>
      <c r="AC112" s="5"/>
      <c r="AD112" s="8"/>
      <c r="AE112" s="23"/>
    </row>
    <row r="113" spans="1:31" ht="12">
      <c r="A113" s="22"/>
      <c r="B113" s="6" t="s">
        <v>31</v>
      </c>
      <c r="C113" s="6"/>
      <c r="D113" s="6"/>
      <c r="E113" s="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6"/>
      <c r="X113" s="7"/>
      <c r="Y113" s="6"/>
      <c r="Z113" s="7"/>
      <c r="AA113" s="6"/>
      <c r="AB113" s="7"/>
      <c r="AC113" s="6"/>
      <c r="AD113" s="7"/>
      <c r="AE113" s="23"/>
    </row>
    <row r="114" spans="1:31" ht="12">
      <c r="A114" s="22"/>
      <c r="B114" s="6"/>
      <c r="C114" s="6"/>
      <c r="D114" s="6"/>
      <c r="E114" s="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6"/>
      <c r="X114" s="7"/>
      <c r="Y114" s="6"/>
      <c r="Z114" s="7"/>
      <c r="AA114" s="6"/>
      <c r="AB114" s="7"/>
      <c r="AC114" s="6"/>
      <c r="AD114" s="7"/>
      <c r="AE114" s="23"/>
    </row>
    <row r="115" spans="1:31" ht="12" hidden="1">
      <c r="A115" s="22"/>
      <c r="B115" s="6" t="s">
        <v>50</v>
      </c>
      <c r="C115" s="6"/>
      <c r="D115" s="6"/>
      <c r="E115" s="6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6"/>
      <c r="X115" s="7"/>
      <c r="Y115" s="6"/>
      <c r="Z115" s="7"/>
      <c r="AA115" s="6"/>
      <c r="AB115" s="7"/>
      <c r="AC115" s="6"/>
      <c r="AD115" s="7"/>
      <c r="AE115" s="23"/>
    </row>
    <row r="116" spans="1:31" ht="12">
      <c r="A116" s="22"/>
      <c r="B116" s="6" t="s">
        <v>90</v>
      </c>
      <c r="C116" s="6"/>
      <c r="D116" s="6"/>
      <c r="E116" s="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6"/>
      <c r="X116" s="7"/>
      <c r="Y116" s="6"/>
      <c r="Z116" s="7"/>
      <c r="AA116" s="6"/>
      <c r="AB116" s="7"/>
      <c r="AC116" s="6"/>
      <c r="AD116" s="7"/>
      <c r="AE116" s="23"/>
    </row>
    <row r="117" spans="1:31" ht="12">
      <c r="A117" s="22"/>
      <c r="B117" s="6" t="s">
        <v>91</v>
      </c>
      <c r="C117" s="6"/>
      <c r="D117" s="6"/>
      <c r="E117" s="6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6"/>
      <c r="X117" s="7"/>
      <c r="Y117" s="6"/>
      <c r="Z117" s="7"/>
      <c r="AA117" s="6"/>
      <c r="AB117" s="7"/>
      <c r="AC117" s="6"/>
      <c r="AD117" s="7"/>
      <c r="AE117" s="23"/>
    </row>
    <row r="118" spans="1:31" ht="12">
      <c r="A118" s="22"/>
      <c r="B118" s="6"/>
      <c r="C118" s="6"/>
      <c r="D118" s="6"/>
      <c r="E118" s="6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6"/>
      <c r="X118" s="7"/>
      <c r="Y118" s="6"/>
      <c r="Z118" s="7"/>
      <c r="AA118" s="6"/>
      <c r="AB118" s="7"/>
      <c r="AC118" s="6"/>
      <c r="AD118" s="7"/>
      <c r="AE118" s="23"/>
    </row>
    <row r="119" spans="1:31" ht="12.75">
      <c r="A119" s="25"/>
      <c r="B119" s="60" t="s">
        <v>56</v>
      </c>
      <c r="C119" s="60"/>
      <c r="D119" s="60"/>
      <c r="E119" s="5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5"/>
      <c r="X119" s="8"/>
      <c r="Y119" s="5"/>
      <c r="Z119" s="8"/>
      <c r="AA119" s="5"/>
      <c r="AB119" s="8"/>
      <c r="AC119" s="5"/>
      <c r="AD119" s="8" t="s">
        <v>93</v>
      </c>
      <c r="AE119" s="26"/>
    </row>
  </sheetData>
  <sheetProtection/>
  <mergeCells count="2">
    <mergeCell ref="A2:AE2"/>
    <mergeCell ref="B119:D119"/>
  </mergeCells>
  <hyperlinks>
    <hyperlink ref="B119:D119" r:id="rId1" display="Source: IPEDS HR Survey"/>
  </hyperlinks>
  <printOptions/>
  <pageMargins left="0.75" right="0.5" top="0.5" bottom="0.5" header="0.5" footer="0.5"/>
  <pageSetup horizontalDpi="600" verticalDpi="600" orientation="portrait" scale="84" r:id="rId2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L1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3" width="3.00390625" style="3" customWidth="1"/>
    <col min="4" max="4" width="32.57421875" style="3" customWidth="1"/>
    <col min="5" max="5" width="3.7109375" style="3" customWidth="1"/>
    <col min="6" max="21" width="7.7109375" style="17" hidden="1" customWidth="1"/>
    <col min="22" max="22" width="7.7109375" style="17" customWidth="1"/>
    <col min="23" max="23" width="3.7109375" style="3" customWidth="1"/>
    <col min="24" max="24" width="7.7109375" style="17" customWidth="1"/>
    <col min="25" max="25" width="3.7109375" style="3" customWidth="1"/>
    <col min="26" max="26" width="7.7109375" style="17" customWidth="1"/>
    <col min="27" max="27" width="3.7109375" style="3" customWidth="1"/>
    <col min="28" max="28" width="7.7109375" style="17" customWidth="1"/>
    <col min="29" max="29" width="3.7109375" style="3" customWidth="1"/>
    <col min="30" max="30" width="7.7109375" style="17" customWidth="1"/>
    <col min="31" max="31" width="2.7109375" style="3" customWidth="1"/>
    <col min="32" max="33" width="9.140625" style="3" customWidth="1"/>
    <col min="34" max="34" width="25.7109375" style="3" customWidth="1"/>
    <col min="35" max="16384" width="9.140625" style="3" customWidth="1"/>
  </cols>
  <sheetData>
    <row r="2" spans="1:31" ht="12.75">
      <c r="A2" s="56" t="s">
        <v>38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9"/>
    </row>
    <row r="3" spans="1:31" ht="12">
      <c r="A3" s="22"/>
      <c r="B3" s="5"/>
      <c r="C3" s="5"/>
      <c r="D3" s="5"/>
      <c r="E3" s="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5"/>
      <c r="X3" s="8"/>
      <c r="Y3" s="5"/>
      <c r="Z3" s="8"/>
      <c r="AA3" s="5"/>
      <c r="AB3" s="8"/>
      <c r="AC3" s="5"/>
      <c r="AD3" s="8"/>
      <c r="AE3" s="23"/>
    </row>
    <row r="4" spans="1:31" ht="12.75">
      <c r="A4" s="22"/>
      <c r="B4" s="2" t="s">
        <v>54</v>
      </c>
      <c r="C4" s="2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"/>
      <c r="X4" s="7"/>
      <c r="Y4" s="6"/>
      <c r="Z4" s="7"/>
      <c r="AA4" s="6"/>
      <c r="AB4" s="7"/>
      <c r="AC4" s="6"/>
      <c r="AD4" s="7"/>
      <c r="AE4" s="23"/>
    </row>
    <row r="5" spans="1:31" ht="12.75">
      <c r="A5" s="22"/>
      <c r="B5" s="2" t="s">
        <v>33</v>
      </c>
      <c r="C5" s="2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  <c r="X5" s="7"/>
      <c r="Y5" s="6"/>
      <c r="Z5" s="7"/>
      <c r="AA5" s="6"/>
      <c r="AB5" s="7"/>
      <c r="AC5" s="6"/>
      <c r="AD5" s="7"/>
      <c r="AE5" s="23"/>
    </row>
    <row r="6" spans="1:31" ht="12.75" thickBot="1">
      <c r="A6" s="22"/>
      <c r="B6" s="4"/>
      <c r="C6" s="4"/>
      <c r="D6" s="4"/>
      <c r="E6" s="4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4"/>
      <c r="X6" s="27"/>
      <c r="Y6" s="4"/>
      <c r="Z6" s="27"/>
      <c r="AA6" s="4"/>
      <c r="AB6" s="27"/>
      <c r="AC6" s="4"/>
      <c r="AD6" s="27"/>
      <c r="AE6" s="23"/>
    </row>
    <row r="7" spans="1:31" ht="12.75" thickTop="1">
      <c r="A7" s="22"/>
      <c r="B7" s="21"/>
      <c r="C7" s="5"/>
      <c r="D7" s="5"/>
      <c r="E7" s="5"/>
      <c r="F7" s="31" t="s">
        <v>44</v>
      </c>
      <c r="G7" s="31" t="s">
        <v>43</v>
      </c>
      <c r="H7" s="31" t="s">
        <v>42</v>
      </c>
      <c r="I7" s="31" t="s">
        <v>41</v>
      </c>
      <c r="J7" s="31" t="s">
        <v>40</v>
      </c>
      <c r="K7" s="31" t="s">
        <v>39</v>
      </c>
      <c r="L7" s="31" t="s">
        <v>29</v>
      </c>
      <c r="M7" s="31" t="s">
        <v>28</v>
      </c>
      <c r="N7" s="31" t="s">
        <v>2</v>
      </c>
      <c r="O7" s="31" t="s">
        <v>1</v>
      </c>
      <c r="P7" s="31" t="s">
        <v>0</v>
      </c>
      <c r="Q7" s="31" t="s">
        <v>47</v>
      </c>
      <c r="R7" s="31" t="s">
        <v>55</v>
      </c>
      <c r="S7" s="31" t="s">
        <v>57</v>
      </c>
      <c r="T7" s="31" t="s">
        <v>58</v>
      </c>
      <c r="U7" s="31" t="s">
        <v>59</v>
      </c>
      <c r="V7" s="31" t="s">
        <v>61</v>
      </c>
      <c r="W7" s="30"/>
      <c r="X7" s="31" t="s">
        <v>64</v>
      </c>
      <c r="Y7" s="30"/>
      <c r="Z7" s="31" t="s">
        <v>65</v>
      </c>
      <c r="AA7" s="30"/>
      <c r="AB7" s="31" t="s">
        <v>66</v>
      </c>
      <c r="AC7" s="30"/>
      <c r="AD7" s="31" t="s">
        <v>92</v>
      </c>
      <c r="AE7" s="23"/>
    </row>
    <row r="8" spans="1:31" ht="12">
      <c r="A8" s="22"/>
      <c r="B8" s="15" t="s">
        <v>46</v>
      </c>
      <c r="C8" s="34"/>
      <c r="D8" s="34"/>
      <c r="E8" s="34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8"/>
      <c r="X8" s="37"/>
      <c r="Y8" s="38"/>
      <c r="Z8" s="37"/>
      <c r="AA8" s="38"/>
      <c r="AB8" s="37"/>
      <c r="AC8" s="38"/>
      <c r="AD8" s="37"/>
      <c r="AE8" s="23"/>
    </row>
    <row r="9" spans="1:37" s="42" customFormat="1" ht="12">
      <c r="A9" s="39"/>
      <c r="B9" s="40"/>
      <c r="C9" s="40"/>
      <c r="D9" s="40"/>
      <c r="E9" s="40"/>
      <c r="F9" s="13">
        <f aca="true" t="shared" si="0" ref="F9:U9">F14+F111</f>
        <v>2744</v>
      </c>
      <c r="G9" s="13">
        <f t="shared" si="0"/>
        <v>2831</v>
      </c>
      <c r="H9" s="13">
        <f t="shared" si="0"/>
        <v>2947</v>
      </c>
      <c r="I9" s="13">
        <f t="shared" si="0"/>
        <v>3093</v>
      </c>
      <c r="J9" s="13">
        <f t="shared" si="0"/>
        <v>3170</v>
      </c>
      <c r="K9" s="13">
        <f t="shared" si="0"/>
        <v>3247</v>
      </c>
      <c r="L9" s="13">
        <f t="shared" si="0"/>
        <v>3278</v>
      </c>
      <c r="M9" s="13">
        <f t="shared" si="0"/>
        <v>3348</v>
      </c>
      <c r="N9" s="13">
        <f t="shared" si="0"/>
        <v>3506</v>
      </c>
      <c r="O9" s="13">
        <f t="shared" si="0"/>
        <v>4131</v>
      </c>
      <c r="P9" s="13">
        <f t="shared" si="0"/>
        <v>3990</v>
      </c>
      <c r="Q9" s="13">
        <f t="shared" si="0"/>
        <v>4015</v>
      </c>
      <c r="R9" s="13">
        <f t="shared" si="0"/>
        <v>4081</v>
      </c>
      <c r="S9" s="13">
        <f t="shared" si="0"/>
        <v>3952</v>
      </c>
      <c r="T9" s="13">
        <f t="shared" si="0"/>
        <v>3921</v>
      </c>
      <c r="U9" s="13">
        <f t="shared" si="0"/>
        <v>3972</v>
      </c>
      <c r="V9" s="13">
        <f>V14+V111</f>
        <v>3941</v>
      </c>
      <c r="W9" s="40"/>
      <c r="X9" s="13">
        <f>X14+X111</f>
        <v>4018</v>
      </c>
      <c r="Y9" s="40"/>
      <c r="Z9" s="13">
        <f>Z14+Z111</f>
        <v>3972</v>
      </c>
      <c r="AA9" s="40"/>
      <c r="AB9" s="13">
        <f>AB14+AB111</f>
        <v>3968</v>
      </c>
      <c r="AC9" s="40"/>
      <c r="AD9" s="13">
        <f>AD14+AD111</f>
        <v>3986</v>
      </c>
      <c r="AE9" s="41"/>
      <c r="AF9" s="3"/>
      <c r="AG9" s="3"/>
      <c r="AH9" s="3"/>
      <c r="AI9" s="3"/>
      <c r="AJ9" s="3"/>
      <c r="AK9" s="3"/>
    </row>
    <row r="10" spans="1:31" ht="12">
      <c r="A10" s="22"/>
      <c r="B10" s="6"/>
      <c r="C10" s="6"/>
      <c r="D10" s="6"/>
      <c r="E10" s="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6"/>
      <c r="X10" s="35"/>
      <c r="Y10" s="36"/>
      <c r="Z10" s="35"/>
      <c r="AA10" s="36"/>
      <c r="AB10" s="35"/>
      <c r="AC10" s="36"/>
      <c r="AD10" s="35"/>
      <c r="AE10" s="23"/>
    </row>
    <row r="11" spans="1:31" ht="12">
      <c r="A11" s="22"/>
      <c r="B11" s="24" t="s">
        <v>3</v>
      </c>
      <c r="C11" s="24"/>
      <c r="D11" s="24"/>
      <c r="E11" s="24"/>
      <c r="F11" s="32"/>
      <c r="G11" s="32"/>
      <c r="H11" s="32"/>
      <c r="I11" s="32"/>
      <c r="J11" s="32"/>
      <c r="K11" s="3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24"/>
      <c r="X11" s="11"/>
      <c r="Y11" s="24"/>
      <c r="Z11" s="11"/>
      <c r="AA11" s="24"/>
      <c r="AB11" s="11"/>
      <c r="AC11" s="24"/>
      <c r="AD11" s="11"/>
      <c r="AE11" s="23"/>
    </row>
    <row r="12" spans="1:31" ht="12">
      <c r="A12" s="22"/>
      <c r="B12" s="6"/>
      <c r="C12" s="6"/>
      <c r="D12" s="6" t="s">
        <v>4</v>
      </c>
      <c r="E12" s="6"/>
      <c r="F12" s="7">
        <v>1811</v>
      </c>
      <c r="G12" s="7">
        <v>1858</v>
      </c>
      <c r="H12" s="7">
        <v>1909</v>
      </c>
      <c r="I12" s="7">
        <v>1926</v>
      </c>
      <c r="J12" s="7">
        <v>1970</v>
      </c>
      <c r="K12" s="7">
        <v>2029</v>
      </c>
      <c r="L12" s="7">
        <v>2093</v>
      </c>
      <c r="M12" s="7">
        <v>2077</v>
      </c>
      <c r="N12" s="7">
        <v>2168</v>
      </c>
      <c r="O12" s="7">
        <v>2458</v>
      </c>
      <c r="P12" s="7">
        <v>2449</v>
      </c>
      <c r="Q12" s="7">
        <v>2470</v>
      </c>
      <c r="R12" s="7">
        <v>2522</v>
      </c>
      <c r="S12" s="7">
        <v>2468</v>
      </c>
      <c r="T12" s="7">
        <v>2476</v>
      </c>
      <c r="U12" s="7">
        <v>2556</v>
      </c>
      <c r="V12" s="7">
        <v>2621</v>
      </c>
      <c r="W12" s="6"/>
      <c r="X12" s="7">
        <v>2602</v>
      </c>
      <c r="Y12" s="6"/>
      <c r="Z12" s="7">
        <v>2657</v>
      </c>
      <c r="AA12" s="6"/>
      <c r="AB12" s="43">
        <f>AB16+AB76</f>
        <v>2660</v>
      </c>
      <c r="AC12" s="6"/>
      <c r="AD12" s="43">
        <f>AD16+AD76</f>
        <v>2673</v>
      </c>
      <c r="AE12" s="49"/>
    </row>
    <row r="13" spans="1:31" ht="12">
      <c r="A13" s="22"/>
      <c r="B13" s="6"/>
      <c r="C13" s="6"/>
      <c r="D13" s="6" t="s">
        <v>7</v>
      </c>
      <c r="E13" s="6"/>
      <c r="F13" s="8">
        <v>670</v>
      </c>
      <c r="G13" s="8">
        <v>695</v>
      </c>
      <c r="H13" s="8">
        <v>730</v>
      </c>
      <c r="I13" s="8">
        <v>852</v>
      </c>
      <c r="J13" s="8">
        <v>857</v>
      </c>
      <c r="K13" s="8">
        <v>848</v>
      </c>
      <c r="L13" s="8">
        <v>794</v>
      </c>
      <c r="M13" s="8">
        <v>884</v>
      </c>
      <c r="N13" s="8">
        <v>865</v>
      </c>
      <c r="O13" s="8">
        <v>1213</v>
      </c>
      <c r="P13" s="8">
        <v>1081</v>
      </c>
      <c r="Q13" s="8">
        <v>1083</v>
      </c>
      <c r="R13" s="8">
        <v>1103</v>
      </c>
      <c r="S13" s="8">
        <v>1015</v>
      </c>
      <c r="T13" s="8">
        <v>981</v>
      </c>
      <c r="U13" s="8">
        <v>906</v>
      </c>
      <c r="V13" s="8">
        <v>783</v>
      </c>
      <c r="W13" s="6"/>
      <c r="X13" s="8">
        <v>854</v>
      </c>
      <c r="Y13" s="6"/>
      <c r="Z13" s="8">
        <v>767</v>
      </c>
      <c r="AA13" s="6"/>
      <c r="AB13" s="44">
        <f>AB17+AB77</f>
        <v>765</v>
      </c>
      <c r="AC13" s="6"/>
      <c r="AD13" s="44">
        <f>AD17+AD77</f>
        <v>731</v>
      </c>
      <c r="AE13" s="49"/>
    </row>
    <row r="14" spans="1:38" ht="12">
      <c r="A14" s="22"/>
      <c r="B14" s="6"/>
      <c r="C14" s="6"/>
      <c r="D14" s="9"/>
      <c r="E14" s="9"/>
      <c r="F14" s="7">
        <f aca="true" t="shared" si="1" ref="F14:K14">SUM(F12:F13)</f>
        <v>2481</v>
      </c>
      <c r="G14" s="7">
        <f t="shared" si="1"/>
        <v>2553</v>
      </c>
      <c r="H14" s="7">
        <f t="shared" si="1"/>
        <v>2639</v>
      </c>
      <c r="I14" s="7">
        <f t="shared" si="1"/>
        <v>2778</v>
      </c>
      <c r="J14" s="7">
        <f t="shared" si="1"/>
        <v>2827</v>
      </c>
      <c r="K14" s="7">
        <f t="shared" si="1"/>
        <v>2877</v>
      </c>
      <c r="L14" s="7">
        <f aca="true" t="shared" si="2" ref="L14:Q14">SUM(L12:L13)</f>
        <v>2887</v>
      </c>
      <c r="M14" s="7">
        <f t="shared" si="2"/>
        <v>2961</v>
      </c>
      <c r="N14" s="7">
        <f t="shared" si="2"/>
        <v>3033</v>
      </c>
      <c r="O14" s="7">
        <f t="shared" si="2"/>
        <v>3671</v>
      </c>
      <c r="P14" s="7">
        <f t="shared" si="2"/>
        <v>3530</v>
      </c>
      <c r="Q14" s="7">
        <f t="shared" si="2"/>
        <v>3553</v>
      </c>
      <c r="R14" s="7">
        <f>SUM(R12:R13)</f>
        <v>3625</v>
      </c>
      <c r="S14" s="7">
        <f>SUM(S12:S13)</f>
        <v>3483</v>
      </c>
      <c r="T14" s="7">
        <f>SUM(T12:T13)</f>
        <v>3457</v>
      </c>
      <c r="U14" s="7">
        <f>SUM(U12:U13)</f>
        <v>3462</v>
      </c>
      <c r="V14" s="7">
        <f>SUM(V12:V13)</f>
        <v>3404</v>
      </c>
      <c r="W14" s="9"/>
      <c r="X14" s="7">
        <f>SUM(X12:X13)</f>
        <v>3456</v>
      </c>
      <c r="Y14" s="9"/>
      <c r="Z14" s="7">
        <f>SUM(Z12:Z13)</f>
        <v>3424</v>
      </c>
      <c r="AA14" s="9"/>
      <c r="AB14" s="43">
        <f>SUM(AB12:AB13)</f>
        <v>3425</v>
      </c>
      <c r="AC14" s="9"/>
      <c r="AD14" s="43">
        <f>SUM(AD12:AD13)</f>
        <v>3404</v>
      </c>
      <c r="AE14" s="49"/>
      <c r="AL14" s="17"/>
    </row>
    <row r="15" spans="1:31" ht="12">
      <c r="A15" s="22"/>
      <c r="B15" s="15" t="s">
        <v>27</v>
      </c>
      <c r="C15" s="15"/>
      <c r="D15" s="10"/>
      <c r="E15" s="10"/>
      <c r="F15" s="28"/>
      <c r="G15" s="28"/>
      <c r="H15" s="28"/>
      <c r="I15" s="28"/>
      <c r="J15" s="28"/>
      <c r="K15" s="28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  <c r="X15" s="11"/>
      <c r="Y15" s="10"/>
      <c r="Z15" s="11"/>
      <c r="AA15" s="10"/>
      <c r="AB15" s="11"/>
      <c r="AC15" s="10"/>
      <c r="AD15" s="11"/>
      <c r="AE15" s="23"/>
    </row>
    <row r="16" spans="1:31" ht="12">
      <c r="A16" s="22"/>
      <c r="B16" s="6"/>
      <c r="C16" s="6"/>
      <c r="D16" s="6" t="s">
        <v>4</v>
      </c>
      <c r="E16" s="12"/>
      <c r="F16" s="33"/>
      <c r="G16" s="33"/>
      <c r="H16" s="33"/>
      <c r="I16" s="33"/>
      <c r="J16" s="33"/>
      <c r="K16" s="3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2"/>
      <c r="X16" s="7"/>
      <c r="Y16" s="12"/>
      <c r="Z16" s="7"/>
      <c r="AA16" s="12"/>
      <c r="AB16" s="7">
        <f>AB23</f>
        <v>761</v>
      </c>
      <c r="AC16" s="12"/>
      <c r="AD16" s="7">
        <f>AD23</f>
        <v>773</v>
      </c>
      <c r="AE16" s="23"/>
    </row>
    <row r="17" spans="1:31" ht="12">
      <c r="A17" s="22"/>
      <c r="B17" s="6"/>
      <c r="C17" s="6"/>
      <c r="D17" s="6" t="s">
        <v>5</v>
      </c>
      <c r="E17" s="12"/>
      <c r="F17" s="33"/>
      <c r="G17" s="33"/>
      <c r="H17" s="33"/>
      <c r="I17" s="33"/>
      <c r="J17" s="33"/>
      <c r="K17" s="3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2"/>
      <c r="X17" s="7"/>
      <c r="Y17" s="12"/>
      <c r="Z17" s="7"/>
      <c r="AA17" s="12"/>
      <c r="AB17" s="8">
        <f>AB71</f>
        <v>437</v>
      </c>
      <c r="AC17" s="12"/>
      <c r="AD17" s="8">
        <f>AD71</f>
        <v>473</v>
      </c>
      <c r="AE17" s="23"/>
    </row>
    <row r="18" spans="1:31" ht="12">
      <c r="A18" s="22"/>
      <c r="B18" s="6"/>
      <c r="C18" s="6"/>
      <c r="D18" s="9"/>
      <c r="E18" s="12"/>
      <c r="F18" s="33"/>
      <c r="G18" s="33"/>
      <c r="H18" s="33"/>
      <c r="I18" s="33"/>
      <c r="J18" s="33"/>
      <c r="K18" s="3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2"/>
      <c r="X18" s="7"/>
      <c r="Y18" s="12"/>
      <c r="Z18" s="7"/>
      <c r="AA18" s="12"/>
      <c r="AB18" s="7">
        <f>SUM(AB16:AB17)</f>
        <v>1198</v>
      </c>
      <c r="AC18" s="12"/>
      <c r="AD18" s="7">
        <f>SUM(AD16:AD17)</f>
        <v>1246</v>
      </c>
      <c r="AE18" s="23"/>
    </row>
    <row r="19" spans="1:31" ht="12">
      <c r="A19" s="22"/>
      <c r="B19" s="6"/>
      <c r="C19" s="12" t="s">
        <v>8</v>
      </c>
      <c r="D19" s="12"/>
      <c r="E19" s="12"/>
      <c r="F19" s="33"/>
      <c r="G19" s="33"/>
      <c r="H19" s="33"/>
      <c r="I19" s="33"/>
      <c r="J19" s="33"/>
      <c r="K19" s="3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2"/>
      <c r="X19" s="7"/>
      <c r="Y19" s="12"/>
      <c r="Z19" s="7"/>
      <c r="AA19" s="12"/>
      <c r="AB19" s="7"/>
      <c r="AC19" s="12"/>
      <c r="AD19" s="7"/>
      <c r="AE19" s="23"/>
    </row>
    <row r="20" spans="1:31" ht="12">
      <c r="A20" s="22"/>
      <c r="B20" s="6"/>
      <c r="D20" s="3" t="s">
        <v>70</v>
      </c>
      <c r="Z20" s="3"/>
      <c r="AA20" s="48"/>
      <c r="AB20" s="47">
        <v>722</v>
      </c>
      <c r="AC20" s="48"/>
      <c r="AD20" s="47">
        <v>741</v>
      </c>
      <c r="AE20" s="49"/>
    </row>
    <row r="21" spans="1:31" ht="12">
      <c r="A21" s="22"/>
      <c r="B21" s="6"/>
      <c r="D21" s="3" t="s">
        <v>71</v>
      </c>
      <c r="Z21" s="3"/>
      <c r="AA21" s="48"/>
      <c r="AB21" s="47">
        <v>36</v>
      </c>
      <c r="AC21" s="48"/>
      <c r="AD21" s="47">
        <v>31</v>
      </c>
      <c r="AE21" s="49"/>
    </row>
    <row r="22" spans="1:31" ht="12">
      <c r="A22" s="22"/>
      <c r="B22" s="6"/>
      <c r="D22" s="3" t="s">
        <v>72</v>
      </c>
      <c r="Z22" s="3"/>
      <c r="AA22" s="48"/>
      <c r="AB22" s="44">
        <v>3</v>
      </c>
      <c r="AC22" s="48"/>
      <c r="AD22" s="44">
        <v>1</v>
      </c>
      <c r="AE22" s="49"/>
    </row>
    <row r="23" spans="1:31" ht="12">
      <c r="A23" s="22"/>
      <c r="B23" s="6"/>
      <c r="Z23" s="3"/>
      <c r="AA23" s="48"/>
      <c r="AB23" s="47">
        <f>SUM(AB20:AB22)</f>
        <v>761</v>
      </c>
      <c r="AC23" s="48"/>
      <c r="AD23" s="47">
        <f>SUM(AD20:AD22)</f>
        <v>773</v>
      </c>
      <c r="AE23" s="49"/>
    </row>
    <row r="24" spans="1:31" ht="12">
      <c r="A24" s="22"/>
      <c r="B24" s="6"/>
      <c r="C24" s="6" t="s">
        <v>85</v>
      </c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6"/>
      <c r="X24" s="7"/>
      <c r="Y24" s="6"/>
      <c r="Z24" s="43"/>
      <c r="AA24" s="50"/>
      <c r="AB24" s="43"/>
      <c r="AC24" s="50"/>
      <c r="AD24" s="43"/>
      <c r="AE24" s="49"/>
    </row>
    <row r="25" spans="1:31" ht="12">
      <c r="A25" s="22"/>
      <c r="B25" s="6"/>
      <c r="C25" s="6"/>
      <c r="D25" s="6" t="s">
        <v>10</v>
      </c>
      <c r="Z25" s="3"/>
      <c r="AA25" s="50"/>
      <c r="AB25" s="45">
        <v>18</v>
      </c>
      <c r="AC25" s="50"/>
      <c r="AD25" s="45">
        <v>26</v>
      </c>
      <c r="AE25" s="49"/>
    </row>
    <row r="26" spans="1:31" ht="12">
      <c r="A26" s="22"/>
      <c r="B26" s="6"/>
      <c r="C26" s="6"/>
      <c r="D26" s="6" t="s">
        <v>11</v>
      </c>
      <c r="Z26" s="3"/>
      <c r="AA26" s="50"/>
      <c r="AB26" s="45">
        <v>53</v>
      </c>
      <c r="AC26" s="50"/>
      <c r="AD26" s="45">
        <v>59</v>
      </c>
      <c r="AE26" s="49"/>
    </row>
    <row r="27" spans="1:31" ht="12">
      <c r="A27" s="22"/>
      <c r="B27" s="6"/>
      <c r="C27" s="6"/>
      <c r="D27" s="6" t="s">
        <v>12</v>
      </c>
      <c r="Z27" s="3"/>
      <c r="AA27" s="50"/>
      <c r="AB27" s="45">
        <v>123</v>
      </c>
      <c r="AC27" s="50"/>
      <c r="AD27" s="45">
        <v>124</v>
      </c>
      <c r="AE27" s="49"/>
    </row>
    <row r="28" spans="1:31" ht="12">
      <c r="A28" s="22"/>
      <c r="B28" s="6"/>
      <c r="C28" s="6"/>
      <c r="D28" s="6" t="s">
        <v>13</v>
      </c>
      <c r="Z28" s="3"/>
      <c r="AA28" s="50"/>
      <c r="AB28" s="45">
        <v>40</v>
      </c>
      <c r="AC28" s="50"/>
      <c r="AD28" s="45">
        <v>39</v>
      </c>
      <c r="AE28" s="49"/>
    </row>
    <row r="29" spans="1:31" ht="12">
      <c r="A29" s="22"/>
      <c r="B29" s="6"/>
      <c r="C29" s="6"/>
      <c r="D29" s="6" t="s">
        <v>14</v>
      </c>
      <c r="Z29" s="3"/>
      <c r="AA29" s="50"/>
      <c r="AB29" s="45">
        <v>37</v>
      </c>
      <c r="AC29" s="50"/>
      <c r="AD29" s="45">
        <v>36</v>
      </c>
      <c r="AE29" s="49"/>
    </row>
    <row r="30" spans="1:31" ht="12">
      <c r="A30" s="22"/>
      <c r="B30" s="6"/>
      <c r="C30" s="6"/>
      <c r="D30" s="6" t="s">
        <v>89</v>
      </c>
      <c r="Z30" s="3"/>
      <c r="AA30" s="50"/>
      <c r="AB30" s="51">
        <v>6</v>
      </c>
      <c r="AC30" s="50"/>
      <c r="AD30" s="51">
        <v>14</v>
      </c>
      <c r="AE30" s="49"/>
    </row>
    <row r="31" spans="1:31" ht="12">
      <c r="A31" s="22"/>
      <c r="B31" s="6"/>
      <c r="C31" s="6"/>
      <c r="D31" s="9"/>
      <c r="Z31" s="3"/>
      <c r="AA31" s="52"/>
      <c r="AB31" s="45">
        <f>SUM(AB25:AB30)</f>
        <v>277</v>
      </c>
      <c r="AC31" s="52"/>
      <c r="AD31" s="45">
        <f>SUM(AD25:AD30)</f>
        <v>298</v>
      </c>
      <c r="AE31" s="49"/>
    </row>
    <row r="32" spans="1:31" ht="12">
      <c r="A32" s="22"/>
      <c r="B32" s="6"/>
      <c r="C32" s="6" t="s">
        <v>86</v>
      </c>
      <c r="D32" s="6"/>
      <c r="Z32" s="3"/>
      <c r="AA32" s="50"/>
      <c r="AB32" s="43"/>
      <c r="AC32" s="50"/>
      <c r="AD32" s="43"/>
      <c r="AE32" s="49"/>
    </row>
    <row r="33" spans="1:31" ht="12">
      <c r="A33" s="22"/>
      <c r="B33" s="6"/>
      <c r="C33" s="6"/>
      <c r="D33" s="6" t="s">
        <v>10</v>
      </c>
      <c r="Z33" s="3"/>
      <c r="AA33" s="50"/>
      <c r="AB33" s="45">
        <v>164</v>
      </c>
      <c r="AC33" s="50"/>
      <c r="AD33" s="45">
        <v>171</v>
      </c>
      <c r="AE33" s="49"/>
    </row>
    <row r="34" spans="1:31" ht="12">
      <c r="A34" s="22"/>
      <c r="B34" s="6"/>
      <c r="C34" s="6"/>
      <c r="D34" s="6" t="s">
        <v>11</v>
      </c>
      <c r="Z34" s="3"/>
      <c r="AA34" s="50"/>
      <c r="AB34" s="45">
        <v>177</v>
      </c>
      <c r="AC34" s="50"/>
      <c r="AD34" s="45">
        <v>167</v>
      </c>
      <c r="AE34" s="49"/>
    </row>
    <row r="35" spans="1:31" ht="12">
      <c r="A35" s="22"/>
      <c r="B35" s="6"/>
      <c r="C35" s="6"/>
      <c r="D35" s="6" t="s">
        <v>12</v>
      </c>
      <c r="Z35" s="3"/>
      <c r="AA35" s="50"/>
      <c r="AB35" s="45">
        <v>3</v>
      </c>
      <c r="AC35" s="50"/>
      <c r="AD35" s="45">
        <v>1</v>
      </c>
      <c r="AE35" s="49"/>
    </row>
    <row r="36" spans="1:31" ht="12">
      <c r="A36" s="22"/>
      <c r="B36" s="6"/>
      <c r="C36" s="6"/>
      <c r="D36" s="6" t="s">
        <v>13</v>
      </c>
      <c r="Z36" s="3"/>
      <c r="AA36" s="50"/>
      <c r="AB36" s="45">
        <v>0</v>
      </c>
      <c r="AC36" s="50"/>
      <c r="AD36" s="45">
        <v>0</v>
      </c>
      <c r="AE36" s="49"/>
    </row>
    <row r="37" spans="1:31" ht="12">
      <c r="A37" s="22"/>
      <c r="B37" s="6"/>
      <c r="C37" s="6"/>
      <c r="D37" s="6" t="s">
        <v>14</v>
      </c>
      <c r="Z37" s="3"/>
      <c r="AA37" s="50"/>
      <c r="AB37" s="45">
        <v>0</v>
      </c>
      <c r="AC37" s="50"/>
      <c r="AD37" s="45">
        <v>0</v>
      </c>
      <c r="AE37" s="49"/>
    </row>
    <row r="38" spans="1:31" ht="12">
      <c r="A38" s="22"/>
      <c r="B38" s="6"/>
      <c r="C38" s="6"/>
      <c r="D38" s="6" t="s">
        <v>15</v>
      </c>
      <c r="Z38" s="3"/>
      <c r="AA38" s="50"/>
      <c r="AB38" s="51">
        <v>0</v>
      </c>
      <c r="AC38" s="50"/>
      <c r="AD38" s="51">
        <v>0</v>
      </c>
      <c r="AE38" s="49"/>
    </row>
    <row r="39" spans="1:31" ht="12">
      <c r="A39" s="22"/>
      <c r="B39" s="6"/>
      <c r="C39" s="6"/>
      <c r="D39" s="9"/>
      <c r="Z39" s="3"/>
      <c r="AA39" s="52"/>
      <c r="AB39" s="45">
        <f>SUM(AB33:AB38)</f>
        <v>344</v>
      </c>
      <c r="AC39" s="52"/>
      <c r="AD39" s="45">
        <f>SUM(AD33:AD38)</f>
        <v>339</v>
      </c>
      <c r="AE39" s="49"/>
    </row>
    <row r="40" spans="1:31" ht="12">
      <c r="A40" s="22"/>
      <c r="B40" s="6"/>
      <c r="C40" s="6" t="s">
        <v>87</v>
      </c>
      <c r="D40" s="6"/>
      <c r="Z40" s="3"/>
      <c r="AA40" s="50"/>
      <c r="AB40" s="43"/>
      <c r="AC40" s="50"/>
      <c r="AD40" s="43"/>
      <c r="AE40" s="49"/>
    </row>
    <row r="41" spans="1:31" ht="12">
      <c r="A41" s="22"/>
      <c r="B41" s="6"/>
      <c r="C41" s="6"/>
      <c r="D41" s="6" t="s">
        <v>10</v>
      </c>
      <c r="Z41" s="3"/>
      <c r="AA41" s="50"/>
      <c r="AB41" s="45">
        <v>0</v>
      </c>
      <c r="AC41" s="50"/>
      <c r="AD41" s="45">
        <v>0</v>
      </c>
      <c r="AE41" s="49"/>
    </row>
    <row r="42" spans="1:31" ht="12">
      <c r="A42" s="22"/>
      <c r="B42" s="6"/>
      <c r="C42" s="6"/>
      <c r="D42" s="6" t="s">
        <v>11</v>
      </c>
      <c r="Z42" s="3"/>
      <c r="AA42" s="50"/>
      <c r="AB42" s="45">
        <v>8</v>
      </c>
      <c r="AC42" s="50"/>
      <c r="AD42" s="45">
        <v>13</v>
      </c>
      <c r="AE42" s="49"/>
    </row>
    <row r="43" spans="1:31" ht="12">
      <c r="A43" s="22"/>
      <c r="B43" s="6"/>
      <c r="C43" s="6"/>
      <c r="D43" s="6" t="s">
        <v>12</v>
      </c>
      <c r="Z43" s="3"/>
      <c r="AA43" s="50"/>
      <c r="AB43" s="45">
        <v>92</v>
      </c>
      <c r="AC43" s="50"/>
      <c r="AD43" s="45">
        <v>91</v>
      </c>
      <c r="AE43" s="49"/>
    </row>
    <row r="44" spans="1:31" ht="12">
      <c r="A44" s="22"/>
      <c r="B44" s="6"/>
      <c r="C44" s="6"/>
      <c r="D44" s="6" t="s">
        <v>13</v>
      </c>
      <c r="Z44" s="3"/>
      <c r="AA44" s="50"/>
      <c r="AB44" s="45">
        <v>1</v>
      </c>
      <c r="AC44" s="50"/>
      <c r="AD44" s="45">
        <v>0</v>
      </c>
      <c r="AE44" s="49"/>
    </row>
    <row r="45" spans="1:31" ht="12">
      <c r="A45" s="22"/>
      <c r="B45" s="6"/>
      <c r="C45" s="6"/>
      <c r="D45" s="6" t="s">
        <v>14</v>
      </c>
      <c r="Z45" s="3"/>
      <c r="AA45" s="50"/>
      <c r="AB45" s="45">
        <v>0</v>
      </c>
      <c r="AC45" s="50"/>
      <c r="AD45" s="45">
        <v>0</v>
      </c>
      <c r="AE45" s="49"/>
    </row>
    <row r="46" spans="1:31" ht="12">
      <c r="A46" s="22"/>
      <c r="B46" s="6"/>
      <c r="C46" s="6"/>
      <c r="D46" s="6" t="s">
        <v>15</v>
      </c>
      <c r="Z46" s="3"/>
      <c r="AA46" s="50"/>
      <c r="AB46" s="51">
        <v>0</v>
      </c>
      <c r="AC46" s="50"/>
      <c r="AD46" s="51">
        <v>0</v>
      </c>
      <c r="AE46" s="49"/>
    </row>
    <row r="47" spans="1:31" ht="12">
      <c r="A47" s="22"/>
      <c r="B47" s="6"/>
      <c r="C47" s="6"/>
      <c r="D47" s="9"/>
      <c r="Z47" s="3"/>
      <c r="AA47" s="52"/>
      <c r="AB47" s="45">
        <f>SUM(AB41:AB46)</f>
        <v>101</v>
      </c>
      <c r="AC47" s="52"/>
      <c r="AD47" s="45">
        <f>SUM(AD41:AD46)</f>
        <v>104</v>
      </c>
      <c r="AE47" s="49"/>
    </row>
    <row r="48" spans="1:31" ht="12">
      <c r="A48" s="22"/>
      <c r="B48" s="6"/>
      <c r="C48" s="6" t="s">
        <v>18</v>
      </c>
      <c r="D48" s="6"/>
      <c r="Z48" s="3"/>
      <c r="AA48" s="50"/>
      <c r="AB48" s="43"/>
      <c r="AC48" s="50"/>
      <c r="AD48" s="43"/>
      <c r="AE48" s="49"/>
    </row>
    <row r="49" spans="1:31" ht="12">
      <c r="A49" s="22"/>
      <c r="B49" s="6"/>
      <c r="C49" s="6"/>
      <c r="D49" s="6" t="s">
        <v>16</v>
      </c>
      <c r="Z49" s="3"/>
      <c r="AA49" s="50"/>
      <c r="AB49" s="43">
        <v>275</v>
      </c>
      <c r="AC49" s="50"/>
      <c r="AD49" s="43">
        <v>274</v>
      </c>
      <c r="AE49" s="49"/>
    </row>
    <row r="50" spans="1:31" ht="12">
      <c r="A50" s="22"/>
      <c r="B50" s="6"/>
      <c r="C50" s="6"/>
      <c r="D50" s="6" t="s">
        <v>17</v>
      </c>
      <c r="Z50" s="3"/>
      <c r="AA50" s="50"/>
      <c r="AB50" s="44">
        <v>170</v>
      </c>
      <c r="AC50" s="50"/>
      <c r="AD50" s="44">
        <f>41+128</f>
        <v>169</v>
      </c>
      <c r="AE50" s="49"/>
    </row>
    <row r="51" spans="1:31" ht="12">
      <c r="A51" s="22"/>
      <c r="B51" s="6"/>
      <c r="C51" s="6"/>
      <c r="D51" s="9"/>
      <c r="Z51" s="3"/>
      <c r="AA51" s="52"/>
      <c r="AB51" s="43">
        <f>SUM(AB49:AB50)</f>
        <v>445</v>
      </c>
      <c r="AC51" s="52"/>
      <c r="AD51" s="43">
        <f>SUM(AD49:AD50)</f>
        <v>443</v>
      </c>
      <c r="AE51" s="49"/>
    </row>
    <row r="52" spans="1:31" ht="12">
      <c r="A52" s="22"/>
      <c r="B52" s="6"/>
      <c r="C52" s="6" t="s">
        <v>37</v>
      </c>
      <c r="D52" s="6"/>
      <c r="Z52" s="3"/>
      <c r="AA52" s="50"/>
      <c r="AB52" s="43"/>
      <c r="AC52" s="50"/>
      <c r="AD52" s="43"/>
      <c r="AE52" s="49"/>
    </row>
    <row r="53" spans="1:31" ht="12">
      <c r="A53" s="22"/>
      <c r="B53" s="6"/>
      <c r="C53" s="6"/>
      <c r="D53" s="6" t="s">
        <v>19</v>
      </c>
      <c r="Z53" s="3"/>
      <c r="AA53" s="50"/>
      <c r="AB53" s="43">
        <v>322</v>
      </c>
      <c r="AC53" s="50"/>
      <c r="AD53" s="43">
        <v>317</v>
      </c>
      <c r="AE53" s="49"/>
    </row>
    <row r="54" spans="1:31" ht="12">
      <c r="A54" s="22"/>
      <c r="B54" s="6"/>
      <c r="C54" s="6"/>
      <c r="D54" s="6" t="s">
        <v>20</v>
      </c>
      <c r="Z54" s="3"/>
      <c r="AA54" s="50"/>
      <c r="AB54" s="43">
        <v>26</v>
      </c>
      <c r="AC54" s="50"/>
      <c r="AD54" s="43">
        <v>27</v>
      </c>
      <c r="AE54" s="49"/>
    </row>
    <row r="55" spans="1:31" ht="12">
      <c r="A55" s="22"/>
      <c r="B55" s="6"/>
      <c r="C55" s="6"/>
      <c r="D55" s="6" t="s">
        <v>21</v>
      </c>
      <c r="Z55" s="3"/>
      <c r="AA55" s="50"/>
      <c r="AB55" s="43">
        <v>8</v>
      </c>
      <c r="AC55" s="50"/>
      <c r="AD55" s="43">
        <v>10</v>
      </c>
      <c r="AE55" s="49"/>
    </row>
    <row r="56" spans="1:31" ht="12">
      <c r="A56" s="22"/>
      <c r="B56" s="6"/>
      <c r="C56" s="6"/>
      <c r="D56" s="6" t="s">
        <v>22</v>
      </c>
      <c r="Z56" s="3"/>
      <c r="AA56" s="50"/>
      <c r="AB56" s="43">
        <v>59</v>
      </c>
      <c r="AC56" s="50"/>
      <c r="AD56" s="43">
        <f>35+13+9+4</f>
        <v>61</v>
      </c>
      <c r="AE56" s="49"/>
    </row>
    <row r="57" spans="1:31" ht="12">
      <c r="A57" s="22"/>
      <c r="B57" s="6"/>
      <c r="C57" s="6"/>
      <c r="D57" s="6" t="s">
        <v>63</v>
      </c>
      <c r="Z57" s="3"/>
      <c r="AA57" s="50"/>
      <c r="AB57" s="43">
        <v>0</v>
      </c>
      <c r="AC57" s="50"/>
      <c r="AD57" s="43">
        <v>0</v>
      </c>
      <c r="AE57" s="49"/>
    </row>
    <row r="58" spans="1:31" ht="12">
      <c r="A58" s="22"/>
      <c r="B58" s="6"/>
      <c r="C58" s="6"/>
      <c r="D58" s="6" t="s">
        <v>23</v>
      </c>
      <c r="Z58" s="3"/>
      <c r="AA58" s="50"/>
      <c r="AB58" s="43">
        <v>1</v>
      </c>
      <c r="AC58" s="50"/>
      <c r="AD58" s="43">
        <v>1</v>
      </c>
      <c r="AE58" s="49"/>
    </row>
    <row r="59" spans="1:31" ht="12">
      <c r="A59" s="22"/>
      <c r="B59" s="6"/>
      <c r="C59" s="6"/>
      <c r="D59" s="6" t="s">
        <v>62</v>
      </c>
      <c r="Z59" s="3"/>
      <c r="AA59" s="50"/>
      <c r="AB59" s="43">
        <v>2</v>
      </c>
      <c r="AC59" s="50"/>
      <c r="AD59" s="43">
        <v>2</v>
      </c>
      <c r="AE59" s="49"/>
    </row>
    <row r="60" spans="1:31" ht="12">
      <c r="A60" s="22"/>
      <c r="B60" s="6"/>
      <c r="C60" s="6"/>
      <c r="D60" s="6" t="s">
        <v>24</v>
      </c>
      <c r="Z60" s="3"/>
      <c r="AA60" s="50"/>
      <c r="AB60" s="43">
        <v>22</v>
      </c>
      <c r="AC60" s="50"/>
      <c r="AD60" s="43">
        <v>17</v>
      </c>
      <c r="AE60" s="49"/>
    </row>
    <row r="61" spans="1:31" ht="12">
      <c r="A61" s="22"/>
      <c r="B61" s="6"/>
      <c r="C61" s="6"/>
      <c r="D61" s="6" t="s">
        <v>30</v>
      </c>
      <c r="Z61" s="3"/>
      <c r="AA61" s="50"/>
      <c r="AB61" s="44">
        <v>5</v>
      </c>
      <c r="AC61" s="50"/>
      <c r="AD61" s="44">
        <v>8</v>
      </c>
      <c r="AE61" s="49"/>
    </row>
    <row r="62" spans="1:31" ht="12">
      <c r="A62" s="22"/>
      <c r="B62" s="6"/>
      <c r="C62" s="6"/>
      <c r="D62" s="9"/>
      <c r="Z62" s="3"/>
      <c r="AA62" s="52"/>
      <c r="AB62" s="43">
        <f>SUM(AB53:AB61)</f>
        <v>445</v>
      </c>
      <c r="AC62" s="52"/>
      <c r="AD62" s="43">
        <f>SUM(AD53:AD61)</f>
        <v>443</v>
      </c>
      <c r="AE62" s="49"/>
    </row>
    <row r="63" spans="1:31" ht="12">
      <c r="A63" s="22"/>
      <c r="B63" s="6"/>
      <c r="C63" s="6" t="s">
        <v>88</v>
      </c>
      <c r="D63" s="6"/>
      <c r="Z63" s="3"/>
      <c r="AA63" s="50"/>
      <c r="AB63" s="43"/>
      <c r="AC63" s="50"/>
      <c r="AD63" s="43"/>
      <c r="AE63" s="49"/>
    </row>
    <row r="64" spans="1:31" ht="12">
      <c r="A64" s="22"/>
      <c r="B64" s="6"/>
      <c r="C64" s="6"/>
      <c r="D64" s="6" t="s">
        <v>45</v>
      </c>
      <c r="Z64" s="3"/>
      <c r="AA64" s="50"/>
      <c r="AB64" s="43">
        <v>17</v>
      </c>
      <c r="AC64" s="50"/>
      <c r="AD64" s="43">
        <v>25</v>
      </c>
      <c r="AE64" s="49"/>
    </row>
    <row r="65" spans="1:31" ht="12">
      <c r="A65" s="22"/>
      <c r="B65" s="6"/>
      <c r="C65" s="6"/>
      <c r="D65" s="6" t="s">
        <v>9</v>
      </c>
      <c r="Z65" s="3"/>
      <c r="AA65" s="50"/>
      <c r="AB65" s="44">
        <v>23</v>
      </c>
      <c r="AC65" s="50"/>
      <c r="AD65" s="44">
        <v>30</v>
      </c>
      <c r="AE65" s="49"/>
    </row>
    <row r="66" spans="1:31" ht="12">
      <c r="A66" s="22"/>
      <c r="B66" s="6"/>
      <c r="C66" s="6"/>
      <c r="D66" s="9"/>
      <c r="Z66" s="3"/>
      <c r="AA66" s="52"/>
      <c r="AB66" s="43">
        <f>SUM(AB64:AB65)</f>
        <v>40</v>
      </c>
      <c r="AC66" s="52"/>
      <c r="AD66" s="43">
        <f>SUM(AD64:AD65)</f>
        <v>55</v>
      </c>
      <c r="AE66" s="49"/>
    </row>
    <row r="67" spans="1:31" ht="12">
      <c r="A67" s="22"/>
      <c r="B67" s="6"/>
      <c r="C67" s="12" t="s">
        <v>6</v>
      </c>
      <c r="D67" s="12"/>
      <c r="E67" s="12"/>
      <c r="F67" s="33"/>
      <c r="G67" s="33"/>
      <c r="H67" s="33"/>
      <c r="I67" s="33"/>
      <c r="J67" s="33"/>
      <c r="K67" s="33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12"/>
      <c r="X67" s="7"/>
      <c r="Y67" s="12"/>
      <c r="Z67" s="43"/>
      <c r="AA67" s="53"/>
      <c r="AB67" s="43"/>
      <c r="AC67" s="53"/>
      <c r="AD67" s="43"/>
      <c r="AE67" s="49"/>
    </row>
    <row r="68" spans="1:31" ht="12">
      <c r="A68" s="22"/>
      <c r="B68" s="6"/>
      <c r="D68" s="3" t="s">
        <v>70</v>
      </c>
      <c r="Z68" s="47"/>
      <c r="AA68" s="48"/>
      <c r="AB68" s="47">
        <v>425</v>
      </c>
      <c r="AC68" s="48"/>
      <c r="AD68" s="47">
        <v>465</v>
      </c>
      <c r="AE68" s="49"/>
    </row>
    <row r="69" spans="1:31" ht="12">
      <c r="A69" s="22"/>
      <c r="B69" s="6"/>
      <c r="D69" s="3" t="s">
        <v>71</v>
      </c>
      <c r="Z69" s="47"/>
      <c r="AA69" s="48"/>
      <c r="AB69" s="47">
        <v>7</v>
      </c>
      <c r="AC69" s="48"/>
      <c r="AD69" s="47">
        <v>5</v>
      </c>
      <c r="AE69" s="49"/>
    </row>
    <row r="70" spans="1:31" ht="12">
      <c r="A70" s="22"/>
      <c r="B70" s="6"/>
      <c r="D70" s="3" t="s">
        <v>72</v>
      </c>
      <c r="Z70" s="3"/>
      <c r="AA70" s="48"/>
      <c r="AB70" s="44">
        <v>5</v>
      </c>
      <c r="AC70" s="48"/>
      <c r="AD70" s="44">
        <v>3</v>
      </c>
      <c r="AE70" s="49"/>
    </row>
    <row r="71" spans="1:31" ht="12">
      <c r="A71" s="22"/>
      <c r="B71" s="6"/>
      <c r="C71" s="6"/>
      <c r="D71" s="6"/>
      <c r="Z71" s="3"/>
      <c r="AA71" s="50"/>
      <c r="AB71" s="46">
        <f>SUM(AB68:AB70)</f>
        <v>437</v>
      </c>
      <c r="AC71" s="50"/>
      <c r="AD71" s="46">
        <f>SUM(AD68:AD70)</f>
        <v>473</v>
      </c>
      <c r="AE71" s="49"/>
    </row>
    <row r="72" spans="1:31" ht="12">
      <c r="A72" s="22"/>
      <c r="AE72" s="49"/>
    </row>
    <row r="73" spans="1:31" ht="12">
      <c r="A73" s="22"/>
      <c r="B73" s="6"/>
      <c r="C73" s="6"/>
      <c r="D73" s="6"/>
      <c r="E73" s="6"/>
      <c r="F73" s="19"/>
      <c r="G73" s="19"/>
      <c r="H73" s="19"/>
      <c r="I73" s="19"/>
      <c r="J73" s="19"/>
      <c r="K73" s="19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9"/>
      <c r="X73" s="7"/>
      <c r="Y73" s="9"/>
      <c r="Z73" s="7"/>
      <c r="AA73" s="9"/>
      <c r="AB73" s="7"/>
      <c r="AC73" s="9"/>
      <c r="AD73" s="7"/>
      <c r="AE73" s="23"/>
    </row>
    <row r="74" spans="1:31" ht="12">
      <c r="A74" s="22"/>
      <c r="B74" s="5"/>
      <c r="C74" s="5"/>
      <c r="D74" s="5"/>
      <c r="E74" s="5"/>
      <c r="F74" s="31" t="s">
        <v>44</v>
      </c>
      <c r="G74" s="31" t="s">
        <v>43</v>
      </c>
      <c r="H74" s="31" t="s">
        <v>42</v>
      </c>
      <c r="I74" s="31" t="s">
        <v>41</v>
      </c>
      <c r="J74" s="31" t="s">
        <v>40</v>
      </c>
      <c r="K74" s="31" t="s">
        <v>39</v>
      </c>
      <c r="L74" s="31" t="s">
        <v>29</v>
      </c>
      <c r="M74" s="31" t="s">
        <v>28</v>
      </c>
      <c r="N74" s="31" t="s">
        <v>2</v>
      </c>
      <c r="O74" s="31" t="s">
        <v>1</v>
      </c>
      <c r="P74" s="31" t="s">
        <v>0</v>
      </c>
      <c r="Q74" s="31" t="s">
        <v>47</v>
      </c>
      <c r="R74" s="31" t="s">
        <v>55</v>
      </c>
      <c r="S74" s="31" t="s">
        <v>57</v>
      </c>
      <c r="T74" s="31" t="s">
        <v>58</v>
      </c>
      <c r="U74" s="31" t="s">
        <v>59</v>
      </c>
      <c r="V74" s="31" t="s">
        <v>61</v>
      </c>
      <c r="W74" s="30"/>
      <c r="X74" s="31" t="s">
        <v>64</v>
      </c>
      <c r="Y74" s="30"/>
      <c r="Z74" s="31" t="s">
        <v>65</v>
      </c>
      <c r="AA74" s="30"/>
      <c r="AB74" s="31" t="s">
        <v>66</v>
      </c>
      <c r="AC74" s="30"/>
      <c r="AD74" s="31" t="s">
        <v>92</v>
      </c>
      <c r="AE74" s="23"/>
    </row>
    <row r="75" spans="1:31" ht="12">
      <c r="A75" s="22"/>
      <c r="B75" s="15" t="s">
        <v>36</v>
      </c>
      <c r="C75" s="15"/>
      <c r="D75" s="15"/>
      <c r="E75" s="15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5"/>
      <c r="X75" s="16"/>
      <c r="Y75" s="15"/>
      <c r="Z75" s="16"/>
      <c r="AA75" s="15"/>
      <c r="AB75" s="16"/>
      <c r="AC75" s="15"/>
      <c r="AD75" s="16"/>
      <c r="AE75" s="23"/>
    </row>
    <row r="76" spans="1:31" ht="12">
      <c r="A76" s="22"/>
      <c r="B76" s="6"/>
      <c r="C76" s="6"/>
      <c r="D76" s="6" t="s">
        <v>4</v>
      </c>
      <c r="Z76" s="3"/>
      <c r="AA76" s="6"/>
      <c r="AB76" s="13">
        <f>AB92</f>
        <v>1899</v>
      </c>
      <c r="AC76" s="6"/>
      <c r="AD76" s="13">
        <f>AD92</f>
        <v>1900</v>
      </c>
      <c r="AE76" s="23"/>
    </row>
    <row r="77" spans="1:31" ht="12">
      <c r="A77" s="22"/>
      <c r="B77" s="6"/>
      <c r="C77" s="6"/>
      <c r="D77" s="6" t="s">
        <v>5</v>
      </c>
      <c r="Z77" s="3"/>
      <c r="AA77" s="6"/>
      <c r="AB77" s="14">
        <f>AB106</f>
        <v>328</v>
      </c>
      <c r="AC77" s="6"/>
      <c r="AD77" s="14">
        <f>AD106</f>
        <v>258</v>
      </c>
      <c r="AE77" s="23"/>
    </row>
    <row r="78" spans="1:31" ht="12">
      <c r="A78" s="22"/>
      <c r="B78" s="6"/>
      <c r="C78" s="6"/>
      <c r="D78" s="9"/>
      <c r="Z78" s="3"/>
      <c r="AA78" s="9"/>
      <c r="AB78" s="13">
        <f>SUM(AB76:AB77)</f>
        <v>2227</v>
      </c>
      <c r="AC78" s="9"/>
      <c r="AD78" s="13">
        <f>SUM(AD76:AD77)</f>
        <v>2158</v>
      </c>
      <c r="AE78" s="23"/>
    </row>
    <row r="79" spans="1:31" ht="12">
      <c r="A79" s="22"/>
      <c r="B79" s="6"/>
      <c r="C79" s="12" t="s">
        <v>26</v>
      </c>
      <c r="D79" s="12"/>
      <c r="E79" s="12"/>
      <c r="F79" s="33"/>
      <c r="G79" s="33"/>
      <c r="H79" s="33"/>
      <c r="I79" s="33"/>
      <c r="J79" s="33"/>
      <c r="K79" s="33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12"/>
      <c r="X79" s="7"/>
      <c r="Y79" s="12"/>
      <c r="Z79" s="7"/>
      <c r="AA79" s="12"/>
      <c r="AB79" s="7"/>
      <c r="AC79" s="12"/>
      <c r="AD79" s="7"/>
      <c r="AE79" s="23"/>
    </row>
    <row r="80" spans="1:31" ht="12">
      <c r="A80" s="22"/>
      <c r="B80" s="6"/>
      <c r="C80" s="6"/>
      <c r="D80" s="3" t="s">
        <v>80</v>
      </c>
      <c r="V80" s="13"/>
      <c r="W80" s="6"/>
      <c r="X80" s="13"/>
      <c r="Y80" s="6"/>
      <c r="Z80" s="13"/>
      <c r="AA80" s="6"/>
      <c r="AB80" s="13">
        <v>64</v>
      </c>
      <c r="AC80" s="6"/>
      <c r="AD80" s="13">
        <v>70</v>
      </c>
      <c r="AE80" s="23"/>
    </row>
    <row r="81" spans="1:31" ht="12">
      <c r="A81" s="22"/>
      <c r="B81" s="6"/>
      <c r="C81" s="6"/>
      <c r="D81" s="42" t="s">
        <v>69</v>
      </c>
      <c r="V81" s="13"/>
      <c r="W81" s="6"/>
      <c r="X81" s="13"/>
      <c r="Y81" s="6"/>
      <c r="Z81" s="13"/>
      <c r="AA81" s="6"/>
      <c r="AB81" s="13">
        <v>67</v>
      </c>
      <c r="AC81" s="6"/>
      <c r="AD81" s="13">
        <v>64</v>
      </c>
      <c r="AE81" s="23"/>
    </row>
    <row r="82" spans="1:31" ht="12">
      <c r="A82" s="22"/>
      <c r="B82" s="6"/>
      <c r="C82" s="6"/>
      <c r="D82" s="3" t="s">
        <v>67</v>
      </c>
      <c r="V82" s="13"/>
      <c r="W82" s="6"/>
      <c r="X82" s="13"/>
      <c r="Y82" s="6"/>
      <c r="Z82" s="13"/>
      <c r="AA82" s="6"/>
      <c r="AB82" s="13">
        <v>290</v>
      </c>
      <c r="AC82" s="6"/>
      <c r="AD82" s="13">
        <v>280</v>
      </c>
      <c r="AE82" s="23"/>
    </row>
    <row r="83" spans="1:31" ht="12">
      <c r="A83" s="22"/>
      <c r="B83" s="6"/>
      <c r="C83" s="6"/>
      <c r="D83" s="3" t="s">
        <v>73</v>
      </c>
      <c r="V83" s="13"/>
      <c r="W83" s="6"/>
      <c r="X83" s="13"/>
      <c r="Y83" s="6"/>
      <c r="Z83" s="13"/>
      <c r="AA83" s="6"/>
      <c r="AB83" s="13">
        <v>76</v>
      </c>
      <c r="AC83" s="6"/>
      <c r="AD83" s="13">
        <v>77</v>
      </c>
      <c r="AE83" s="23"/>
    </row>
    <row r="84" spans="1:31" ht="12">
      <c r="A84" s="22"/>
      <c r="B84" s="6"/>
      <c r="C84" s="6"/>
      <c r="D84" s="3" t="s">
        <v>81</v>
      </c>
      <c r="V84" s="13"/>
      <c r="W84" s="6"/>
      <c r="X84" s="13"/>
      <c r="Y84" s="6"/>
      <c r="Z84" s="13"/>
      <c r="AA84" s="6"/>
      <c r="AB84" s="13">
        <v>195</v>
      </c>
      <c r="AC84" s="6"/>
      <c r="AD84" s="13">
        <v>199</v>
      </c>
      <c r="AE84" s="23"/>
    </row>
    <row r="85" spans="1:31" ht="12">
      <c r="A85" s="22"/>
      <c r="B85" s="6"/>
      <c r="C85" s="6"/>
      <c r="D85" s="3" t="s">
        <v>82</v>
      </c>
      <c r="V85" s="13"/>
      <c r="W85" s="6"/>
      <c r="X85" s="13"/>
      <c r="Y85" s="6"/>
      <c r="Z85" s="13"/>
      <c r="AA85" s="6"/>
      <c r="AB85" s="13">
        <v>185</v>
      </c>
      <c r="AC85" s="6"/>
      <c r="AD85" s="13">
        <v>196</v>
      </c>
      <c r="AE85" s="23"/>
    </row>
    <row r="86" spans="1:31" ht="12">
      <c r="A86" s="22"/>
      <c r="B86" s="6"/>
      <c r="C86" s="6"/>
      <c r="D86" s="3" t="s">
        <v>75</v>
      </c>
      <c r="V86" s="13"/>
      <c r="W86" s="6"/>
      <c r="X86" s="13"/>
      <c r="Y86" s="6"/>
      <c r="Z86" s="13"/>
      <c r="AA86" s="6"/>
      <c r="AB86" s="13">
        <v>399</v>
      </c>
      <c r="AC86" s="6"/>
      <c r="AD86" s="13">
        <v>400</v>
      </c>
      <c r="AE86" s="23"/>
    </row>
    <row r="87" spans="1:31" ht="12">
      <c r="A87" s="22"/>
      <c r="B87" s="6"/>
      <c r="C87" s="6"/>
      <c r="D87" s="3" t="s">
        <v>68</v>
      </c>
      <c r="V87" s="13"/>
      <c r="W87" s="6"/>
      <c r="X87" s="13"/>
      <c r="Y87" s="6"/>
      <c r="Z87" s="13"/>
      <c r="AA87" s="6"/>
      <c r="AB87" s="13">
        <v>183</v>
      </c>
      <c r="AC87" s="6"/>
      <c r="AD87" s="13">
        <v>183</v>
      </c>
      <c r="AE87" s="23"/>
    </row>
    <row r="88" spans="1:31" ht="12">
      <c r="A88" s="22"/>
      <c r="B88" s="6"/>
      <c r="C88" s="6"/>
      <c r="D88" s="3" t="s">
        <v>74</v>
      </c>
      <c r="V88" s="13"/>
      <c r="W88" s="6"/>
      <c r="X88" s="13"/>
      <c r="Y88" s="6"/>
      <c r="Z88" s="13"/>
      <c r="AA88" s="6"/>
      <c r="AB88" s="13">
        <v>0</v>
      </c>
      <c r="AC88" s="6"/>
      <c r="AD88" s="13">
        <v>0</v>
      </c>
      <c r="AE88" s="23"/>
    </row>
    <row r="89" spans="1:31" ht="12">
      <c r="A89" s="22"/>
      <c r="B89" s="6"/>
      <c r="C89" s="6"/>
      <c r="D89" s="3" t="s">
        <v>76</v>
      </c>
      <c r="V89" s="13"/>
      <c r="W89" s="6"/>
      <c r="X89" s="13"/>
      <c r="Y89" s="6"/>
      <c r="Z89" s="13"/>
      <c r="AA89" s="6"/>
      <c r="AB89" s="13">
        <v>360</v>
      </c>
      <c r="AC89" s="6"/>
      <c r="AD89" s="13">
        <v>349</v>
      </c>
      <c r="AE89" s="23"/>
    </row>
    <row r="90" spans="1:31" ht="12">
      <c r="A90" s="22"/>
      <c r="B90" s="6"/>
      <c r="C90" s="6"/>
      <c r="D90" s="3" t="s">
        <v>83</v>
      </c>
      <c r="V90" s="13"/>
      <c r="W90" s="6"/>
      <c r="X90" s="13"/>
      <c r="Y90" s="6"/>
      <c r="Z90" s="13"/>
      <c r="AA90" s="6"/>
      <c r="AB90" s="13">
        <v>72</v>
      </c>
      <c r="AC90" s="6"/>
      <c r="AD90" s="13">
        <v>70</v>
      </c>
      <c r="AE90" s="23"/>
    </row>
    <row r="91" spans="1:31" ht="12">
      <c r="A91" s="22"/>
      <c r="B91" s="6"/>
      <c r="C91" s="6"/>
      <c r="D91" s="3" t="s">
        <v>84</v>
      </c>
      <c r="Z91" s="3"/>
      <c r="AA91" s="6"/>
      <c r="AB91" s="14">
        <v>8</v>
      </c>
      <c r="AC91" s="6"/>
      <c r="AD91" s="14">
        <v>12</v>
      </c>
      <c r="AE91" s="23"/>
    </row>
    <row r="92" spans="1:31" ht="12">
      <c r="A92" s="22"/>
      <c r="B92" s="6"/>
      <c r="C92" s="6"/>
      <c r="D92" s="9"/>
      <c r="Z92" s="3"/>
      <c r="AA92" s="9"/>
      <c r="AB92" s="13">
        <f>SUM(AB80:AB91)</f>
        <v>1899</v>
      </c>
      <c r="AC92" s="9"/>
      <c r="AD92" s="13">
        <f>SUM(AD80:AD91)</f>
        <v>1900</v>
      </c>
      <c r="AE92" s="23"/>
    </row>
    <row r="93" spans="1:31" ht="12">
      <c r="A93" s="22"/>
      <c r="B93" s="6"/>
      <c r="C93" s="12" t="s">
        <v>25</v>
      </c>
      <c r="D93" s="12"/>
      <c r="Z93" s="3"/>
      <c r="AA93" s="12"/>
      <c r="AB93" s="7"/>
      <c r="AC93" s="12"/>
      <c r="AD93" s="7"/>
      <c r="AE93" s="23"/>
    </row>
    <row r="94" spans="1:31" ht="12">
      <c r="A94" s="22"/>
      <c r="B94" s="6"/>
      <c r="C94" s="6"/>
      <c r="D94" s="3" t="s">
        <v>80</v>
      </c>
      <c r="E94" s="6"/>
      <c r="F94" s="7"/>
      <c r="G94" s="7"/>
      <c r="H94" s="7"/>
      <c r="I94" s="7"/>
      <c r="J94" s="7"/>
      <c r="K94" s="7"/>
      <c r="L94" s="7"/>
      <c r="M94" s="7"/>
      <c r="N94" s="7"/>
      <c r="O94" s="7"/>
      <c r="P94" s="13"/>
      <c r="Q94" s="13"/>
      <c r="R94" s="13"/>
      <c r="S94" s="13"/>
      <c r="T94" s="13"/>
      <c r="U94" s="13"/>
      <c r="V94" s="13"/>
      <c r="W94" s="6"/>
      <c r="X94" s="13"/>
      <c r="Y94" s="6"/>
      <c r="Z94" s="13"/>
      <c r="AA94" s="6"/>
      <c r="AB94" s="13">
        <v>5</v>
      </c>
      <c r="AC94" s="6"/>
      <c r="AD94" s="13">
        <v>4</v>
      </c>
      <c r="AE94" s="23"/>
    </row>
    <row r="95" spans="1:31" ht="12">
      <c r="A95" s="22"/>
      <c r="B95" s="6"/>
      <c r="C95" s="6"/>
      <c r="D95" s="42" t="s">
        <v>69</v>
      </c>
      <c r="E95" s="6"/>
      <c r="F95" s="7"/>
      <c r="G95" s="7"/>
      <c r="H95" s="7"/>
      <c r="I95" s="7"/>
      <c r="J95" s="7"/>
      <c r="K95" s="7"/>
      <c r="L95" s="7"/>
      <c r="M95" s="7"/>
      <c r="N95" s="7"/>
      <c r="O95" s="7"/>
      <c r="P95" s="13"/>
      <c r="Q95" s="13"/>
      <c r="R95" s="13"/>
      <c r="S95" s="13"/>
      <c r="T95" s="13"/>
      <c r="U95" s="13"/>
      <c r="V95" s="13"/>
      <c r="W95" s="6"/>
      <c r="X95" s="13"/>
      <c r="Y95" s="6"/>
      <c r="Z95" s="13"/>
      <c r="AA95" s="6"/>
      <c r="AB95" s="13">
        <v>103</v>
      </c>
      <c r="AC95" s="6"/>
      <c r="AD95" s="46">
        <v>46</v>
      </c>
      <c r="AE95" s="23"/>
    </row>
    <row r="96" spans="1:31" ht="12">
      <c r="A96" s="22"/>
      <c r="B96" s="6"/>
      <c r="C96" s="6"/>
      <c r="D96" s="3" t="s">
        <v>67</v>
      </c>
      <c r="E96" s="6"/>
      <c r="F96" s="7"/>
      <c r="G96" s="7"/>
      <c r="H96" s="7"/>
      <c r="I96" s="7"/>
      <c r="J96" s="7"/>
      <c r="K96" s="7"/>
      <c r="L96" s="7"/>
      <c r="M96" s="7"/>
      <c r="N96" s="7"/>
      <c r="O96" s="7"/>
      <c r="P96" s="13"/>
      <c r="Q96" s="13"/>
      <c r="R96" s="13"/>
      <c r="S96" s="13"/>
      <c r="T96" s="13"/>
      <c r="U96" s="13"/>
      <c r="V96" s="13"/>
      <c r="W96" s="6"/>
      <c r="X96" s="13"/>
      <c r="Y96" s="6"/>
      <c r="Z96" s="13"/>
      <c r="AA96" s="6"/>
      <c r="AB96" s="13">
        <v>11</v>
      </c>
      <c r="AC96" s="6"/>
      <c r="AD96" s="13">
        <v>11</v>
      </c>
      <c r="AE96" s="23"/>
    </row>
    <row r="97" spans="1:31" ht="12">
      <c r="A97" s="22"/>
      <c r="B97" s="6"/>
      <c r="C97" s="6"/>
      <c r="D97" s="3" t="s">
        <v>73</v>
      </c>
      <c r="E97" s="6"/>
      <c r="F97" s="7"/>
      <c r="G97" s="7"/>
      <c r="H97" s="7"/>
      <c r="I97" s="7"/>
      <c r="J97" s="7"/>
      <c r="K97" s="7"/>
      <c r="L97" s="7"/>
      <c r="M97" s="7"/>
      <c r="N97" s="7"/>
      <c r="O97" s="7"/>
      <c r="P97" s="13"/>
      <c r="Q97" s="13"/>
      <c r="R97" s="13"/>
      <c r="S97" s="13"/>
      <c r="T97" s="13"/>
      <c r="U97" s="13"/>
      <c r="V97" s="13"/>
      <c r="W97" s="6"/>
      <c r="X97" s="13"/>
      <c r="Y97" s="6"/>
      <c r="Z97" s="13"/>
      <c r="AA97" s="6"/>
      <c r="AB97" s="13">
        <v>15</v>
      </c>
      <c r="AC97" s="6"/>
      <c r="AD97" s="13">
        <v>11</v>
      </c>
      <c r="AE97" s="23"/>
    </row>
    <row r="98" spans="1:31" ht="12">
      <c r="A98" s="22"/>
      <c r="B98" s="6"/>
      <c r="C98" s="6"/>
      <c r="D98" s="3" t="s">
        <v>81</v>
      </c>
      <c r="E98" s="6"/>
      <c r="F98" s="7"/>
      <c r="G98" s="7"/>
      <c r="H98" s="7"/>
      <c r="I98" s="7"/>
      <c r="J98" s="7"/>
      <c r="K98" s="7"/>
      <c r="L98" s="7"/>
      <c r="M98" s="7"/>
      <c r="N98" s="7"/>
      <c r="O98" s="7"/>
      <c r="P98" s="13"/>
      <c r="Q98" s="13"/>
      <c r="R98" s="13"/>
      <c r="S98" s="13"/>
      <c r="T98" s="13"/>
      <c r="U98" s="13"/>
      <c r="V98" s="13"/>
      <c r="W98" s="6"/>
      <c r="X98" s="13"/>
      <c r="Y98" s="6"/>
      <c r="Z98" s="13"/>
      <c r="AA98" s="6"/>
      <c r="AB98" s="13">
        <v>52</v>
      </c>
      <c r="AC98" s="6"/>
      <c r="AD98" s="13">
        <v>45</v>
      </c>
      <c r="AE98" s="23"/>
    </row>
    <row r="99" spans="1:31" ht="12">
      <c r="A99" s="22"/>
      <c r="B99" s="6"/>
      <c r="C99" s="6"/>
      <c r="D99" s="3" t="s">
        <v>82</v>
      </c>
      <c r="E99" s="6"/>
      <c r="F99" s="7"/>
      <c r="G99" s="7"/>
      <c r="H99" s="7"/>
      <c r="I99" s="7"/>
      <c r="J99" s="7"/>
      <c r="K99" s="7"/>
      <c r="L99" s="7"/>
      <c r="M99" s="7"/>
      <c r="N99" s="7"/>
      <c r="O99" s="7"/>
      <c r="P99" s="13"/>
      <c r="Q99" s="13"/>
      <c r="R99" s="13"/>
      <c r="S99" s="13"/>
      <c r="T99" s="13"/>
      <c r="U99" s="13"/>
      <c r="V99" s="13"/>
      <c r="W99" s="6"/>
      <c r="X99" s="13"/>
      <c r="Y99" s="6"/>
      <c r="Z99" s="13"/>
      <c r="AA99" s="6"/>
      <c r="AB99" s="13">
        <v>24</v>
      </c>
      <c r="AC99" s="6"/>
      <c r="AD99" s="13">
        <v>24</v>
      </c>
      <c r="AE99" s="23"/>
    </row>
    <row r="100" spans="1:31" ht="12">
      <c r="A100" s="22"/>
      <c r="B100" s="6"/>
      <c r="C100" s="6"/>
      <c r="D100" s="3" t="s">
        <v>75</v>
      </c>
      <c r="E100" s="6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13"/>
      <c r="Q100" s="13"/>
      <c r="R100" s="13"/>
      <c r="S100" s="13"/>
      <c r="T100" s="13"/>
      <c r="U100" s="13"/>
      <c r="V100" s="13"/>
      <c r="W100" s="6"/>
      <c r="X100" s="13"/>
      <c r="Y100" s="6"/>
      <c r="Z100" s="13"/>
      <c r="AA100" s="6"/>
      <c r="AB100" s="13">
        <v>15</v>
      </c>
      <c r="AC100" s="6"/>
      <c r="AD100" s="13">
        <v>9</v>
      </c>
      <c r="AE100" s="23"/>
    </row>
    <row r="101" spans="1:31" ht="12">
      <c r="A101" s="22"/>
      <c r="B101" s="6"/>
      <c r="C101" s="6"/>
      <c r="D101" s="3" t="s">
        <v>68</v>
      </c>
      <c r="E101" s="6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13"/>
      <c r="Q101" s="13"/>
      <c r="R101" s="13"/>
      <c r="S101" s="13"/>
      <c r="T101" s="13"/>
      <c r="U101" s="13"/>
      <c r="V101" s="13"/>
      <c r="W101" s="6"/>
      <c r="X101" s="13"/>
      <c r="Y101" s="6"/>
      <c r="Z101" s="13"/>
      <c r="AA101" s="6"/>
      <c r="AB101" s="13">
        <v>32</v>
      </c>
      <c r="AC101" s="6"/>
      <c r="AD101" s="13">
        <v>39</v>
      </c>
      <c r="AE101" s="23"/>
    </row>
    <row r="102" spans="1:31" ht="12">
      <c r="A102" s="22"/>
      <c r="B102" s="6"/>
      <c r="C102" s="6"/>
      <c r="D102" s="3" t="s">
        <v>74</v>
      </c>
      <c r="E102" s="6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13"/>
      <c r="Q102" s="13"/>
      <c r="R102" s="13"/>
      <c r="S102" s="13"/>
      <c r="T102" s="13"/>
      <c r="U102" s="13"/>
      <c r="V102" s="13"/>
      <c r="W102" s="6"/>
      <c r="X102" s="13"/>
      <c r="Y102" s="6"/>
      <c r="Z102" s="13"/>
      <c r="AA102" s="6"/>
      <c r="AB102" s="13">
        <v>6</v>
      </c>
      <c r="AC102" s="6"/>
      <c r="AD102" s="13">
        <v>7</v>
      </c>
      <c r="AE102" s="23"/>
    </row>
    <row r="103" spans="1:31" ht="12">
      <c r="A103" s="22"/>
      <c r="B103" s="6"/>
      <c r="C103" s="6"/>
      <c r="D103" s="3" t="s">
        <v>76</v>
      </c>
      <c r="E103" s="6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3"/>
      <c r="Q103" s="13"/>
      <c r="R103" s="13"/>
      <c r="S103" s="13"/>
      <c r="T103" s="13"/>
      <c r="U103" s="13"/>
      <c r="V103" s="13"/>
      <c r="W103" s="6"/>
      <c r="X103" s="13"/>
      <c r="Y103" s="6"/>
      <c r="Z103" s="13"/>
      <c r="AA103" s="6"/>
      <c r="AB103" s="13">
        <v>65</v>
      </c>
      <c r="AC103" s="6"/>
      <c r="AD103" s="13">
        <v>61</v>
      </c>
      <c r="AE103" s="23"/>
    </row>
    <row r="104" spans="1:31" ht="12">
      <c r="A104" s="22"/>
      <c r="B104" s="6"/>
      <c r="C104" s="6"/>
      <c r="D104" s="3" t="s">
        <v>83</v>
      </c>
      <c r="E104" s="6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13"/>
      <c r="Q104" s="13"/>
      <c r="R104" s="13"/>
      <c r="S104" s="13"/>
      <c r="T104" s="13"/>
      <c r="U104" s="13"/>
      <c r="V104" s="13"/>
      <c r="W104" s="6"/>
      <c r="X104" s="13"/>
      <c r="Y104" s="6"/>
      <c r="Z104" s="13"/>
      <c r="AA104" s="6"/>
      <c r="AB104" s="13">
        <v>0</v>
      </c>
      <c r="AC104" s="6"/>
      <c r="AD104" s="13">
        <v>0</v>
      </c>
      <c r="AE104" s="23"/>
    </row>
    <row r="105" spans="1:31" ht="12">
      <c r="A105" s="22"/>
      <c r="B105" s="6"/>
      <c r="C105" s="6"/>
      <c r="D105" s="3" t="s">
        <v>84</v>
      </c>
      <c r="Z105" s="3"/>
      <c r="AA105" s="6"/>
      <c r="AB105" s="14">
        <v>0</v>
      </c>
      <c r="AC105" s="6"/>
      <c r="AD105" s="14">
        <v>1</v>
      </c>
      <c r="AE105" s="23"/>
    </row>
    <row r="106" spans="1:31" ht="12">
      <c r="A106" s="22"/>
      <c r="B106" s="6"/>
      <c r="C106" s="6"/>
      <c r="D106" s="9"/>
      <c r="Z106" s="3"/>
      <c r="AA106" s="9"/>
      <c r="AB106" s="13">
        <f>SUM(AB94:AB105)</f>
        <v>328</v>
      </c>
      <c r="AC106" s="9"/>
      <c r="AD106" s="13">
        <f>SUM(AD94:AD105)</f>
        <v>258</v>
      </c>
      <c r="AE106" s="23"/>
    </row>
    <row r="107" spans="1:31" ht="12">
      <c r="A107" s="22"/>
      <c r="B107" s="15" t="s">
        <v>78</v>
      </c>
      <c r="C107" s="15"/>
      <c r="D107" s="15"/>
      <c r="E107" s="15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5"/>
      <c r="X107" s="16"/>
      <c r="Y107" s="15"/>
      <c r="Z107" s="16"/>
      <c r="AA107" s="15"/>
      <c r="AB107" s="16"/>
      <c r="AC107" s="15"/>
      <c r="AD107" s="16"/>
      <c r="AE107" s="23"/>
    </row>
    <row r="108" spans="1:31" ht="12">
      <c r="A108" s="22"/>
      <c r="D108" s="3" t="s">
        <v>77</v>
      </c>
      <c r="AB108" s="17">
        <v>323</v>
      </c>
      <c r="AD108" s="17">
        <v>343</v>
      </c>
      <c r="AE108" s="23"/>
    </row>
    <row r="109" spans="1:31" ht="12">
      <c r="A109" s="22"/>
      <c r="D109" s="3" t="s">
        <v>71</v>
      </c>
      <c r="AB109" s="17">
        <v>156</v>
      </c>
      <c r="AD109" s="17">
        <v>179</v>
      </c>
      <c r="AE109" s="23"/>
    </row>
    <row r="110" spans="1:31" ht="12">
      <c r="A110" s="22"/>
      <c r="D110" s="3" t="s">
        <v>79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X110" s="8"/>
      <c r="Z110" s="8"/>
      <c r="AB110" s="8">
        <v>64</v>
      </c>
      <c r="AD110" s="8">
        <v>60</v>
      </c>
      <c r="AE110" s="23"/>
    </row>
    <row r="111" spans="1:31" ht="12">
      <c r="A111" s="22"/>
      <c r="B111" s="6"/>
      <c r="C111" s="6"/>
      <c r="D111" s="6"/>
      <c r="E111" s="6"/>
      <c r="F111" s="1">
        <v>263</v>
      </c>
      <c r="G111" s="1">
        <v>278</v>
      </c>
      <c r="H111" s="1">
        <v>308</v>
      </c>
      <c r="I111" s="1">
        <v>315</v>
      </c>
      <c r="J111" s="1">
        <v>343</v>
      </c>
      <c r="K111" s="1">
        <v>370</v>
      </c>
      <c r="L111" s="7">
        <v>391</v>
      </c>
      <c r="M111" s="7">
        <v>387</v>
      </c>
      <c r="N111" s="7">
        <v>473</v>
      </c>
      <c r="O111" s="7">
        <v>460</v>
      </c>
      <c r="P111" s="7">
        <v>460</v>
      </c>
      <c r="Q111" s="7">
        <v>462</v>
      </c>
      <c r="R111" s="7">
        <v>456</v>
      </c>
      <c r="S111" s="7">
        <v>469</v>
      </c>
      <c r="T111" s="13">
        <v>464</v>
      </c>
      <c r="U111" s="13">
        <v>510</v>
      </c>
      <c r="V111" s="13">
        <v>537</v>
      </c>
      <c r="W111" s="6"/>
      <c r="X111" s="13">
        <v>562</v>
      </c>
      <c r="Y111" s="6"/>
      <c r="Z111" s="13">
        <v>548</v>
      </c>
      <c r="AA111" s="6"/>
      <c r="AB111" s="17">
        <f>SUM(AB108:AB110)</f>
        <v>543</v>
      </c>
      <c r="AC111" s="6"/>
      <c r="AD111" s="17">
        <f>SUM(AD108:AD110)</f>
        <v>582</v>
      </c>
      <c r="AE111" s="23"/>
    </row>
    <row r="112" spans="1:31" ht="12">
      <c r="A112" s="22"/>
      <c r="B112" s="5"/>
      <c r="C112" s="5"/>
      <c r="D112" s="5"/>
      <c r="E112" s="5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5"/>
      <c r="X112" s="8"/>
      <c r="Y112" s="5"/>
      <c r="Z112" s="8"/>
      <c r="AA112" s="5"/>
      <c r="AB112" s="8"/>
      <c r="AC112" s="5"/>
      <c r="AD112" s="8"/>
      <c r="AE112" s="23"/>
    </row>
    <row r="113" spans="1:31" ht="12">
      <c r="A113" s="22"/>
      <c r="B113" s="6" t="s">
        <v>31</v>
      </c>
      <c r="C113" s="6"/>
      <c r="D113" s="6"/>
      <c r="E113" s="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6"/>
      <c r="X113" s="7"/>
      <c r="Y113" s="6"/>
      <c r="Z113" s="7"/>
      <c r="AA113" s="6"/>
      <c r="AB113" s="7"/>
      <c r="AC113" s="6"/>
      <c r="AD113" s="7"/>
      <c r="AE113" s="23"/>
    </row>
    <row r="114" spans="1:31" ht="12">
      <c r="A114" s="22"/>
      <c r="B114" s="6"/>
      <c r="C114" s="6"/>
      <c r="D114" s="6"/>
      <c r="E114" s="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6"/>
      <c r="X114" s="7"/>
      <c r="Y114" s="6"/>
      <c r="Z114" s="7"/>
      <c r="AA114" s="6"/>
      <c r="AB114" s="7"/>
      <c r="AC114" s="6"/>
      <c r="AD114" s="7"/>
      <c r="AE114" s="23"/>
    </row>
    <row r="115" spans="1:31" ht="12" hidden="1">
      <c r="A115" s="22"/>
      <c r="B115" s="6" t="s">
        <v>51</v>
      </c>
      <c r="C115" s="6"/>
      <c r="D115" s="6"/>
      <c r="E115" s="6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6"/>
      <c r="X115" s="7"/>
      <c r="Y115" s="6"/>
      <c r="Z115" s="7"/>
      <c r="AA115" s="6"/>
      <c r="AB115" s="7"/>
      <c r="AC115" s="6"/>
      <c r="AD115" s="7"/>
      <c r="AE115" s="23"/>
    </row>
    <row r="116" spans="1:31" ht="12" hidden="1">
      <c r="A116" s="22"/>
      <c r="B116" s="6" t="s">
        <v>49</v>
      </c>
      <c r="C116" s="6"/>
      <c r="D116" s="6"/>
      <c r="E116" s="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6"/>
      <c r="X116" s="7"/>
      <c r="Y116" s="6"/>
      <c r="Z116" s="7"/>
      <c r="AA116" s="6"/>
      <c r="AB116" s="7"/>
      <c r="AC116" s="6"/>
      <c r="AD116" s="7"/>
      <c r="AE116" s="23"/>
    </row>
    <row r="117" spans="1:31" ht="12">
      <c r="A117" s="22"/>
      <c r="B117" s="6" t="s">
        <v>90</v>
      </c>
      <c r="C117" s="6"/>
      <c r="D117" s="6"/>
      <c r="E117" s="6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6"/>
      <c r="X117" s="7"/>
      <c r="Y117" s="6"/>
      <c r="Z117" s="7"/>
      <c r="AA117" s="6"/>
      <c r="AB117" s="7"/>
      <c r="AC117" s="6"/>
      <c r="AD117" s="7"/>
      <c r="AE117" s="23"/>
    </row>
    <row r="118" spans="1:31" ht="12">
      <c r="A118" s="22"/>
      <c r="B118" s="6" t="s">
        <v>91</v>
      </c>
      <c r="C118" s="6"/>
      <c r="D118" s="6"/>
      <c r="E118" s="6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6"/>
      <c r="X118" s="7"/>
      <c r="Y118" s="6"/>
      <c r="Z118" s="7"/>
      <c r="AA118" s="6"/>
      <c r="AB118" s="7"/>
      <c r="AC118" s="6"/>
      <c r="AD118" s="7"/>
      <c r="AE118" s="23"/>
    </row>
    <row r="119" spans="1:31" ht="12">
      <c r="A119" s="22"/>
      <c r="B119" s="6"/>
      <c r="C119" s="6"/>
      <c r="D119" s="6"/>
      <c r="E119" s="6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AE119" s="23"/>
    </row>
    <row r="120" spans="1:31" ht="12.75">
      <c r="A120" s="25"/>
      <c r="B120" s="60" t="s">
        <v>56</v>
      </c>
      <c r="C120" s="60"/>
      <c r="D120" s="60"/>
      <c r="E120" s="5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5"/>
      <c r="X120" s="8"/>
      <c r="Y120" s="5"/>
      <c r="Z120" s="8"/>
      <c r="AA120" s="5"/>
      <c r="AB120" s="8"/>
      <c r="AC120" s="5"/>
      <c r="AD120" s="8" t="s">
        <v>93</v>
      </c>
      <c r="AE120" s="26"/>
    </row>
  </sheetData>
  <sheetProtection/>
  <mergeCells count="2">
    <mergeCell ref="A2:AE2"/>
    <mergeCell ref="B120:D120"/>
  </mergeCells>
  <hyperlinks>
    <hyperlink ref="B120:D120" r:id="rId1" display="Source: IPEDS HR Survey"/>
  </hyperlinks>
  <printOptions/>
  <pageMargins left="0.75" right="0.5" top="0.5" bottom="0.5" header="0.5" footer="0.5"/>
  <pageSetup horizontalDpi="600" verticalDpi="600" orientation="portrait" scale="84" r:id="rId2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3" width="3.00390625" style="3" customWidth="1"/>
    <col min="4" max="4" width="32.57421875" style="3" customWidth="1"/>
    <col min="5" max="5" width="3.7109375" style="3" customWidth="1"/>
    <col min="6" max="21" width="7.7109375" style="17" hidden="1" customWidth="1"/>
    <col min="22" max="22" width="7.7109375" style="17" customWidth="1"/>
    <col min="23" max="23" width="3.7109375" style="3" customWidth="1"/>
    <col min="24" max="24" width="7.7109375" style="17" customWidth="1"/>
    <col min="25" max="25" width="3.7109375" style="3" customWidth="1"/>
    <col min="26" max="26" width="7.7109375" style="17" customWidth="1"/>
    <col min="27" max="27" width="3.7109375" style="3" customWidth="1"/>
    <col min="28" max="28" width="7.7109375" style="17" customWidth="1"/>
    <col min="29" max="29" width="3.7109375" style="3" customWidth="1"/>
    <col min="30" max="30" width="7.7109375" style="17" customWidth="1"/>
    <col min="31" max="31" width="2.7109375" style="3" customWidth="1"/>
    <col min="32" max="33" width="9.140625" style="3" customWidth="1"/>
    <col min="34" max="34" width="25.7109375" style="3" customWidth="1"/>
    <col min="35" max="16384" width="9.140625" style="3" customWidth="1"/>
  </cols>
  <sheetData>
    <row r="1" ht="12">
      <c r="A1" s="42"/>
    </row>
    <row r="2" spans="1:31" ht="12.75">
      <c r="A2" s="56" t="s">
        <v>38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9"/>
    </row>
    <row r="3" spans="1:31" ht="12">
      <c r="A3" s="22"/>
      <c r="B3" s="5"/>
      <c r="C3" s="5"/>
      <c r="D3" s="5"/>
      <c r="E3" s="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5"/>
      <c r="X3" s="8"/>
      <c r="Y3" s="5"/>
      <c r="Z3" s="8"/>
      <c r="AA3" s="5"/>
      <c r="AB3" s="8"/>
      <c r="AC3" s="5"/>
      <c r="AD3" s="8"/>
      <c r="AE3" s="23"/>
    </row>
    <row r="4" spans="1:31" ht="12.75">
      <c r="A4" s="22"/>
      <c r="B4" s="2" t="s">
        <v>54</v>
      </c>
      <c r="C4" s="2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"/>
      <c r="X4" s="7"/>
      <c r="Y4" s="6"/>
      <c r="Z4" s="7"/>
      <c r="AA4" s="6"/>
      <c r="AB4" s="7"/>
      <c r="AC4" s="6"/>
      <c r="AD4" s="7"/>
      <c r="AE4" s="23"/>
    </row>
    <row r="5" spans="1:31" ht="12.75">
      <c r="A5" s="22"/>
      <c r="B5" s="2" t="s">
        <v>60</v>
      </c>
      <c r="C5" s="2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  <c r="X5" s="7"/>
      <c r="Y5" s="6"/>
      <c r="Z5" s="7"/>
      <c r="AA5" s="6"/>
      <c r="AB5" s="7"/>
      <c r="AC5" s="6"/>
      <c r="AD5" s="7"/>
      <c r="AE5" s="23"/>
    </row>
    <row r="6" spans="1:31" ht="12.75" thickBot="1">
      <c r="A6" s="22"/>
      <c r="B6" s="4"/>
      <c r="C6" s="4"/>
      <c r="D6" s="4"/>
      <c r="E6" s="4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4"/>
      <c r="X6" s="27"/>
      <c r="Y6" s="4"/>
      <c r="Z6" s="27"/>
      <c r="AA6" s="4"/>
      <c r="AB6" s="27"/>
      <c r="AC6" s="4"/>
      <c r="AD6" s="27"/>
      <c r="AE6" s="23"/>
    </row>
    <row r="7" spans="1:31" ht="12.75" thickTop="1">
      <c r="A7" s="22"/>
      <c r="B7" s="21"/>
      <c r="C7" s="5"/>
      <c r="D7" s="5"/>
      <c r="E7" s="5"/>
      <c r="F7" s="31" t="s">
        <v>44</v>
      </c>
      <c r="G7" s="31" t="s">
        <v>43</v>
      </c>
      <c r="H7" s="31" t="s">
        <v>42</v>
      </c>
      <c r="I7" s="31" t="s">
        <v>41</v>
      </c>
      <c r="J7" s="31" t="s">
        <v>40</v>
      </c>
      <c r="K7" s="31" t="s">
        <v>39</v>
      </c>
      <c r="L7" s="31" t="s">
        <v>29</v>
      </c>
      <c r="M7" s="31" t="s">
        <v>28</v>
      </c>
      <c r="N7" s="31" t="s">
        <v>2</v>
      </c>
      <c r="O7" s="31" t="s">
        <v>1</v>
      </c>
      <c r="P7" s="31" t="s">
        <v>0</v>
      </c>
      <c r="Q7" s="31" t="s">
        <v>47</v>
      </c>
      <c r="R7" s="31" t="s">
        <v>55</v>
      </c>
      <c r="S7" s="31" t="s">
        <v>57</v>
      </c>
      <c r="T7" s="31" t="s">
        <v>58</v>
      </c>
      <c r="U7" s="31" t="s">
        <v>59</v>
      </c>
      <c r="V7" s="31" t="s">
        <v>61</v>
      </c>
      <c r="W7" s="30"/>
      <c r="X7" s="31" t="s">
        <v>64</v>
      </c>
      <c r="Y7" s="30"/>
      <c r="Z7" s="31" t="s">
        <v>65</v>
      </c>
      <c r="AA7" s="30"/>
      <c r="AB7" s="31" t="s">
        <v>66</v>
      </c>
      <c r="AC7" s="30"/>
      <c r="AD7" s="31" t="s">
        <v>92</v>
      </c>
      <c r="AE7" s="23"/>
    </row>
    <row r="8" spans="1:31" ht="12">
      <c r="A8" s="22"/>
      <c r="B8" s="15" t="s">
        <v>46</v>
      </c>
      <c r="C8" s="34"/>
      <c r="D8" s="34"/>
      <c r="E8" s="34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8"/>
      <c r="X8" s="37"/>
      <c r="Y8" s="38"/>
      <c r="Z8" s="37"/>
      <c r="AA8" s="38"/>
      <c r="AB8" s="37"/>
      <c r="AC8" s="38"/>
      <c r="AD8" s="37"/>
      <c r="AE8" s="23"/>
    </row>
    <row r="9" spans="1:37" s="42" customFormat="1" ht="12">
      <c r="A9" s="39"/>
      <c r="B9" s="40"/>
      <c r="C9" s="40"/>
      <c r="D9" s="40"/>
      <c r="E9" s="40"/>
      <c r="F9" s="13">
        <f aca="true" t="shared" si="0" ref="F9:U9">F14+F111</f>
        <v>1579</v>
      </c>
      <c r="G9" s="13">
        <f t="shared" si="0"/>
        <v>1517</v>
      </c>
      <c r="H9" s="13">
        <f t="shared" si="0"/>
        <v>1553</v>
      </c>
      <c r="I9" s="13">
        <f t="shared" si="0"/>
        <v>1542</v>
      </c>
      <c r="J9" s="13">
        <f t="shared" si="0"/>
        <v>1561</v>
      </c>
      <c r="K9" s="13">
        <f t="shared" si="0"/>
        <v>1616</v>
      </c>
      <c r="L9" s="13">
        <f t="shared" si="0"/>
        <v>1681</v>
      </c>
      <c r="M9" s="13">
        <f t="shared" si="0"/>
        <v>1714</v>
      </c>
      <c r="N9" s="13">
        <f t="shared" si="0"/>
        <v>1768</v>
      </c>
      <c r="O9" s="13">
        <f t="shared" si="0"/>
        <v>1875</v>
      </c>
      <c r="P9" s="13">
        <f t="shared" si="0"/>
        <v>1927</v>
      </c>
      <c r="Q9" s="13">
        <f t="shared" si="0"/>
        <v>1894</v>
      </c>
      <c r="R9" s="13">
        <f t="shared" si="0"/>
        <v>1933</v>
      </c>
      <c r="S9" s="13">
        <f t="shared" si="0"/>
        <v>1887</v>
      </c>
      <c r="T9" s="13">
        <f t="shared" si="0"/>
        <v>1872</v>
      </c>
      <c r="U9" s="13">
        <f t="shared" si="0"/>
        <v>1928</v>
      </c>
      <c r="V9" s="13">
        <f>V14+V111</f>
        <v>1989</v>
      </c>
      <c r="W9" s="40"/>
      <c r="X9" s="13">
        <f>X14+X111</f>
        <v>2001</v>
      </c>
      <c r="Y9" s="40"/>
      <c r="Z9" s="13">
        <f>Z14+Z111</f>
        <v>2041</v>
      </c>
      <c r="AA9" s="40"/>
      <c r="AB9" s="13">
        <f>AB14+AB111</f>
        <v>1976</v>
      </c>
      <c r="AC9" s="40"/>
      <c r="AD9" s="13">
        <f>AD14+AD111</f>
        <v>2008</v>
      </c>
      <c r="AE9" s="41"/>
      <c r="AF9" s="3"/>
      <c r="AG9" s="3"/>
      <c r="AH9" s="3"/>
      <c r="AI9" s="3"/>
      <c r="AJ9" s="3"/>
      <c r="AK9" s="3"/>
    </row>
    <row r="10" spans="1:31" ht="12">
      <c r="A10" s="22"/>
      <c r="B10" s="6"/>
      <c r="C10" s="6"/>
      <c r="D10" s="6"/>
      <c r="E10" s="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6"/>
      <c r="X10" s="35"/>
      <c r="Y10" s="36"/>
      <c r="Z10" s="35"/>
      <c r="AA10" s="36"/>
      <c r="AB10" s="35"/>
      <c r="AC10" s="36"/>
      <c r="AD10" s="35"/>
      <c r="AE10" s="23"/>
    </row>
    <row r="11" spans="1:31" ht="12">
      <c r="A11" s="22"/>
      <c r="B11" s="24" t="s">
        <v>3</v>
      </c>
      <c r="C11" s="24"/>
      <c r="D11" s="24"/>
      <c r="E11" s="24"/>
      <c r="F11" s="32"/>
      <c r="G11" s="32"/>
      <c r="H11" s="32"/>
      <c r="I11" s="32"/>
      <c r="J11" s="32"/>
      <c r="K11" s="3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24"/>
      <c r="X11" s="11"/>
      <c r="Y11" s="24"/>
      <c r="Z11" s="11"/>
      <c r="AA11" s="24"/>
      <c r="AB11" s="11"/>
      <c r="AC11" s="24"/>
      <c r="AD11" s="11"/>
      <c r="AE11" s="23"/>
    </row>
    <row r="12" spans="1:31" ht="12">
      <c r="A12" s="22"/>
      <c r="B12" s="6"/>
      <c r="C12" s="6"/>
      <c r="D12" s="6" t="s">
        <v>4</v>
      </c>
      <c r="E12" s="6"/>
      <c r="F12" s="7">
        <v>922</v>
      </c>
      <c r="G12" s="7">
        <v>925</v>
      </c>
      <c r="H12" s="7">
        <v>944</v>
      </c>
      <c r="I12" s="7">
        <v>958</v>
      </c>
      <c r="J12" s="7">
        <v>982</v>
      </c>
      <c r="K12" s="7">
        <v>1003</v>
      </c>
      <c r="L12" s="7">
        <v>1016</v>
      </c>
      <c r="M12" s="7">
        <v>963</v>
      </c>
      <c r="N12" s="7">
        <v>1000</v>
      </c>
      <c r="O12" s="7">
        <v>1031</v>
      </c>
      <c r="P12" s="7">
        <v>1057</v>
      </c>
      <c r="Q12" s="7">
        <v>1086</v>
      </c>
      <c r="R12" s="7">
        <v>1108</v>
      </c>
      <c r="S12" s="7">
        <v>1112</v>
      </c>
      <c r="T12" s="7">
        <v>1137</v>
      </c>
      <c r="U12" s="7">
        <v>1164</v>
      </c>
      <c r="V12" s="7">
        <v>1162</v>
      </c>
      <c r="W12" s="6"/>
      <c r="X12" s="7">
        <v>1148</v>
      </c>
      <c r="Y12" s="6"/>
      <c r="Z12" s="7">
        <v>1177</v>
      </c>
      <c r="AA12" s="6"/>
      <c r="AB12" s="43">
        <f>AB16+AB76</f>
        <v>1156</v>
      </c>
      <c r="AC12" s="6"/>
      <c r="AD12" s="43">
        <f>AD16+AD76</f>
        <v>1184</v>
      </c>
      <c r="AE12" s="49"/>
    </row>
    <row r="13" spans="1:31" ht="12">
      <c r="A13" s="22"/>
      <c r="B13" s="6"/>
      <c r="C13" s="6"/>
      <c r="D13" s="6" t="s">
        <v>7</v>
      </c>
      <c r="E13" s="6"/>
      <c r="F13" s="8">
        <v>228</v>
      </c>
      <c r="G13" s="8">
        <v>231</v>
      </c>
      <c r="H13" s="8">
        <v>233</v>
      </c>
      <c r="I13" s="8">
        <v>207</v>
      </c>
      <c r="J13" s="8">
        <v>227</v>
      </c>
      <c r="K13" s="8">
        <v>236</v>
      </c>
      <c r="L13" s="8">
        <v>231</v>
      </c>
      <c r="M13" s="8">
        <v>277</v>
      </c>
      <c r="N13" s="8">
        <v>271</v>
      </c>
      <c r="O13" s="8">
        <v>251</v>
      </c>
      <c r="P13" s="8">
        <v>250</v>
      </c>
      <c r="Q13" s="8">
        <v>230</v>
      </c>
      <c r="R13" s="8">
        <v>259</v>
      </c>
      <c r="S13" s="8">
        <v>228</v>
      </c>
      <c r="T13" s="8">
        <v>235</v>
      </c>
      <c r="U13" s="8">
        <v>238</v>
      </c>
      <c r="V13" s="8">
        <v>219</v>
      </c>
      <c r="W13" s="6"/>
      <c r="X13" s="8">
        <v>233</v>
      </c>
      <c r="Y13" s="6"/>
      <c r="Z13" s="8">
        <v>227</v>
      </c>
      <c r="AA13" s="6"/>
      <c r="AB13" s="44">
        <f>AB17+AB77</f>
        <v>243</v>
      </c>
      <c r="AC13" s="6"/>
      <c r="AD13" s="44">
        <f>AD17+AD77</f>
        <v>250</v>
      </c>
      <c r="AE13" s="49"/>
    </row>
    <row r="14" spans="1:31" ht="12">
      <c r="A14" s="22"/>
      <c r="B14" s="6"/>
      <c r="C14" s="6"/>
      <c r="D14" s="9"/>
      <c r="E14" s="9"/>
      <c r="F14" s="7">
        <f aca="true" t="shared" si="1" ref="F14:K14">SUM(F12:F13)</f>
        <v>1150</v>
      </c>
      <c r="G14" s="7">
        <f t="shared" si="1"/>
        <v>1156</v>
      </c>
      <c r="H14" s="7">
        <f t="shared" si="1"/>
        <v>1177</v>
      </c>
      <c r="I14" s="7">
        <f t="shared" si="1"/>
        <v>1165</v>
      </c>
      <c r="J14" s="7">
        <f t="shared" si="1"/>
        <v>1209</v>
      </c>
      <c r="K14" s="7">
        <f t="shared" si="1"/>
        <v>1239</v>
      </c>
      <c r="L14" s="7">
        <f aca="true" t="shared" si="2" ref="L14:Q14">SUM(L12:L13)</f>
        <v>1247</v>
      </c>
      <c r="M14" s="7">
        <f t="shared" si="2"/>
        <v>1240</v>
      </c>
      <c r="N14" s="7">
        <f t="shared" si="2"/>
        <v>1271</v>
      </c>
      <c r="O14" s="7">
        <f t="shared" si="2"/>
        <v>1282</v>
      </c>
      <c r="P14" s="7">
        <f t="shared" si="2"/>
        <v>1307</v>
      </c>
      <c r="Q14" s="7">
        <f t="shared" si="2"/>
        <v>1316</v>
      </c>
      <c r="R14" s="7">
        <f>SUM(R12:R13)</f>
        <v>1367</v>
      </c>
      <c r="S14" s="7">
        <f>SUM(S12:S13)</f>
        <v>1340</v>
      </c>
      <c r="T14" s="7">
        <f>SUM(T12:T13)</f>
        <v>1372</v>
      </c>
      <c r="U14" s="7">
        <f>SUM(U12:U13)</f>
        <v>1402</v>
      </c>
      <c r="V14" s="7">
        <f>SUM(V12:V13)</f>
        <v>1381</v>
      </c>
      <c r="W14" s="9"/>
      <c r="X14" s="7">
        <f>SUM(X12:X13)</f>
        <v>1381</v>
      </c>
      <c r="Y14" s="9"/>
      <c r="Z14" s="7">
        <f>SUM(Z12:Z13)</f>
        <v>1404</v>
      </c>
      <c r="AA14" s="9"/>
      <c r="AB14" s="43">
        <f>SUM(AB12:AB13)</f>
        <v>1399</v>
      </c>
      <c r="AC14" s="9"/>
      <c r="AD14" s="43">
        <f>SUM(AD12:AD13)</f>
        <v>1434</v>
      </c>
      <c r="AE14" s="49"/>
    </row>
    <row r="15" spans="1:31" ht="12">
      <c r="A15" s="22"/>
      <c r="B15" s="15" t="s">
        <v>27</v>
      </c>
      <c r="C15" s="15"/>
      <c r="D15" s="10"/>
      <c r="E15" s="10"/>
      <c r="F15" s="28"/>
      <c r="G15" s="28"/>
      <c r="H15" s="28"/>
      <c r="I15" s="28"/>
      <c r="J15" s="28"/>
      <c r="K15" s="28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  <c r="X15" s="11"/>
      <c r="Y15" s="10"/>
      <c r="Z15" s="11"/>
      <c r="AA15" s="10"/>
      <c r="AB15" s="11"/>
      <c r="AC15" s="10"/>
      <c r="AD15" s="11"/>
      <c r="AE15" s="23"/>
    </row>
    <row r="16" spans="1:31" ht="12">
      <c r="A16" s="22"/>
      <c r="B16" s="6"/>
      <c r="C16" s="6"/>
      <c r="D16" s="6" t="s">
        <v>4</v>
      </c>
      <c r="Y16" s="6"/>
      <c r="AA16" s="6"/>
      <c r="AB16" s="7">
        <f>AB23</f>
        <v>353</v>
      </c>
      <c r="AC16" s="6"/>
      <c r="AD16" s="7">
        <f>AD23</f>
        <v>364</v>
      </c>
      <c r="AE16" s="23"/>
    </row>
    <row r="17" spans="1:31" ht="12">
      <c r="A17" s="22"/>
      <c r="B17" s="6"/>
      <c r="C17" s="6"/>
      <c r="D17" s="6" t="s">
        <v>5</v>
      </c>
      <c r="Y17" s="6"/>
      <c r="AA17" s="6"/>
      <c r="AB17" s="8">
        <f>AB71</f>
        <v>101</v>
      </c>
      <c r="AC17" s="6"/>
      <c r="AD17" s="8">
        <f>AD71</f>
        <v>106</v>
      </c>
      <c r="AE17" s="23"/>
    </row>
    <row r="18" spans="1:31" ht="12">
      <c r="A18" s="22"/>
      <c r="B18" s="6"/>
      <c r="C18" s="6"/>
      <c r="D18" s="9"/>
      <c r="Y18" s="9"/>
      <c r="AA18" s="9"/>
      <c r="AB18" s="7">
        <f>SUM(AB16:AB17)</f>
        <v>454</v>
      </c>
      <c r="AC18" s="9"/>
      <c r="AD18" s="7">
        <f>SUM(AD16:AD17)</f>
        <v>470</v>
      </c>
      <c r="AE18" s="23"/>
    </row>
    <row r="19" spans="1:31" ht="12">
      <c r="A19" s="22"/>
      <c r="B19" s="6"/>
      <c r="C19" s="12" t="s">
        <v>8</v>
      </c>
      <c r="D19" s="12"/>
      <c r="E19" s="12"/>
      <c r="F19" s="33"/>
      <c r="G19" s="33"/>
      <c r="H19" s="33"/>
      <c r="I19" s="33"/>
      <c r="J19" s="33"/>
      <c r="K19" s="3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2"/>
      <c r="X19" s="7"/>
      <c r="Y19" s="12"/>
      <c r="Z19" s="7"/>
      <c r="AA19" s="12"/>
      <c r="AB19" s="7"/>
      <c r="AC19" s="12"/>
      <c r="AD19" s="7"/>
      <c r="AE19" s="23"/>
    </row>
    <row r="20" spans="1:31" ht="12">
      <c r="A20" s="22"/>
      <c r="B20" s="6"/>
      <c r="D20" s="3" t="s">
        <v>70</v>
      </c>
      <c r="AA20" s="48"/>
      <c r="AB20" s="47">
        <v>329</v>
      </c>
      <c r="AC20" s="48"/>
      <c r="AD20" s="47">
        <v>339</v>
      </c>
      <c r="AE20" s="49"/>
    </row>
    <row r="21" spans="1:31" ht="12">
      <c r="A21" s="22"/>
      <c r="B21" s="6"/>
      <c r="D21" s="3" t="s">
        <v>71</v>
      </c>
      <c r="AA21" s="48"/>
      <c r="AB21" s="47">
        <v>24</v>
      </c>
      <c r="AC21" s="48"/>
      <c r="AD21" s="47">
        <v>25</v>
      </c>
      <c r="AE21" s="49"/>
    </row>
    <row r="22" spans="1:31" ht="12">
      <c r="A22" s="22"/>
      <c r="B22" s="6"/>
      <c r="D22" s="3" t="s">
        <v>72</v>
      </c>
      <c r="AA22" s="48"/>
      <c r="AB22" s="44">
        <v>0</v>
      </c>
      <c r="AC22" s="48"/>
      <c r="AD22" s="44">
        <v>0</v>
      </c>
      <c r="AE22" s="49"/>
    </row>
    <row r="23" spans="1:31" ht="12">
      <c r="A23" s="22"/>
      <c r="B23" s="6"/>
      <c r="AA23" s="48"/>
      <c r="AB23" s="47">
        <f>SUM(AB20:AB22)</f>
        <v>353</v>
      </c>
      <c r="AC23" s="48"/>
      <c r="AD23" s="47">
        <f>SUM(AD20:AD22)</f>
        <v>364</v>
      </c>
      <c r="AE23" s="49"/>
    </row>
    <row r="24" spans="1:31" ht="12">
      <c r="A24" s="22"/>
      <c r="B24" s="6"/>
      <c r="C24" s="6" t="s">
        <v>85</v>
      </c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6"/>
      <c r="X24" s="7"/>
      <c r="Y24" s="6"/>
      <c r="Z24" s="7"/>
      <c r="AA24" s="50"/>
      <c r="AB24" s="43"/>
      <c r="AC24" s="50"/>
      <c r="AD24" s="43"/>
      <c r="AE24" s="49"/>
    </row>
    <row r="25" spans="1:31" ht="12">
      <c r="A25" s="22"/>
      <c r="B25" s="6"/>
      <c r="C25" s="6"/>
      <c r="D25" s="6" t="s">
        <v>10</v>
      </c>
      <c r="Y25" s="6"/>
      <c r="AA25" s="50"/>
      <c r="AB25" s="45">
        <v>0</v>
      </c>
      <c r="AC25" s="50"/>
      <c r="AD25" s="45">
        <v>2</v>
      </c>
      <c r="AE25" s="49"/>
    </row>
    <row r="26" spans="1:31" ht="12">
      <c r="A26" s="22"/>
      <c r="B26" s="6"/>
      <c r="C26" s="6"/>
      <c r="D26" s="6" t="s">
        <v>11</v>
      </c>
      <c r="Y26" s="6"/>
      <c r="AA26" s="50"/>
      <c r="AB26" s="45">
        <v>11</v>
      </c>
      <c r="AC26" s="50"/>
      <c r="AD26" s="45">
        <v>10</v>
      </c>
      <c r="AE26" s="49"/>
    </row>
    <row r="27" spans="1:31" ht="12">
      <c r="A27" s="22"/>
      <c r="B27" s="6"/>
      <c r="C27" s="6"/>
      <c r="D27" s="6" t="s">
        <v>12</v>
      </c>
      <c r="Y27" s="6"/>
      <c r="AA27" s="50"/>
      <c r="AB27" s="45">
        <v>23</v>
      </c>
      <c r="AC27" s="50"/>
      <c r="AD27" s="45">
        <v>27</v>
      </c>
      <c r="AE27" s="49"/>
    </row>
    <row r="28" spans="1:31" ht="12">
      <c r="A28" s="22"/>
      <c r="B28" s="6"/>
      <c r="C28" s="6"/>
      <c r="D28" s="6" t="s">
        <v>13</v>
      </c>
      <c r="Y28" s="6"/>
      <c r="AA28" s="50"/>
      <c r="AB28" s="45">
        <v>1</v>
      </c>
      <c r="AC28" s="50"/>
      <c r="AD28" s="45">
        <v>0</v>
      </c>
      <c r="AE28" s="49"/>
    </row>
    <row r="29" spans="1:31" ht="12">
      <c r="A29" s="22"/>
      <c r="B29" s="6"/>
      <c r="C29" s="6"/>
      <c r="D29" s="6" t="s">
        <v>14</v>
      </c>
      <c r="Y29" s="6"/>
      <c r="AA29" s="50"/>
      <c r="AB29" s="45">
        <v>13</v>
      </c>
      <c r="AC29" s="50"/>
      <c r="AD29" s="45">
        <v>13</v>
      </c>
      <c r="AE29" s="49"/>
    </row>
    <row r="30" spans="1:31" ht="12">
      <c r="A30" s="22"/>
      <c r="B30" s="6"/>
      <c r="C30" s="6"/>
      <c r="D30" s="6" t="s">
        <v>89</v>
      </c>
      <c r="Y30" s="6"/>
      <c r="AA30" s="50"/>
      <c r="AB30" s="51">
        <v>4</v>
      </c>
      <c r="AC30" s="50"/>
      <c r="AD30" s="51">
        <v>11</v>
      </c>
      <c r="AE30" s="49"/>
    </row>
    <row r="31" spans="1:31" ht="12">
      <c r="A31" s="22"/>
      <c r="B31" s="6"/>
      <c r="C31" s="6"/>
      <c r="D31" s="9"/>
      <c r="Y31" s="9"/>
      <c r="AA31" s="52"/>
      <c r="AB31" s="45">
        <f>SUM(AB25:AB30)</f>
        <v>52</v>
      </c>
      <c r="AC31" s="52"/>
      <c r="AD31" s="45">
        <f>SUM(AD25:AD30)</f>
        <v>63</v>
      </c>
      <c r="AE31" s="49"/>
    </row>
    <row r="32" spans="1:31" ht="12">
      <c r="A32" s="22"/>
      <c r="B32" s="6"/>
      <c r="C32" s="6" t="s">
        <v>86</v>
      </c>
      <c r="D32" s="6"/>
      <c r="Y32" s="6"/>
      <c r="AA32" s="50"/>
      <c r="AB32" s="43"/>
      <c r="AC32" s="50"/>
      <c r="AD32" s="43"/>
      <c r="AE32" s="49"/>
    </row>
    <row r="33" spans="1:31" ht="12">
      <c r="A33" s="22"/>
      <c r="B33" s="6"/>
      <c r="C33" s="6"/>
      <c r="D33" s="6" t="s">
        <v>10</v>
      </c>
      <c r="Y33" s="6"/>
      <c r="AA33" s="50"/>
      <c r="AB33" s="45">
        <v>114</v>
      </c>
      <c r="AC33" s="50"/>
      <c r="AD33" s="45">
        <v>110</v>
      </c>
      <c r="AE33" s="49"/>
    </row>
    <row r="34" spans="1:31" ht="12">
      <c r="A34" s="22"/>
      <c r="B34" s="6"/>
      <c r="C34" s="6"/>
      <c r="D34" s="6" t="s">
        <v>11</v>
      </c>
      <c r="Y34" s="6"/>
      <c r="AA34" s="50"/>
      <c r="AB34" s="45">
        <v>85</v>
      </c>
      <c r="AC34" s="50"/>
      <c r="AD34" s="45">
        <v>90</v>
      </c>
      <c r="AE34" s="49"/>
    </row>
    <row r="35" spans="1:31" ht="12">
      <c r="A35" s="22"/>
      <c r="B35" s="6"/>
      <c r="C35" s="6"/>
      <c r="D35" s="6" t="s">
        <v>12</v>
      </c>
      <c r="Y35" s="6"/>
      <c r="AA35" s="50"/>
      <c r="AB35" s="45">
        <v>0</v>
      </c>
      <c r="AC35" s="50"/>
      <c r="AD35" s="45">
        <v>0</v>
      </c>
      <c r="AE35" s="49"/>
    </row>
    <row r="36" spans="1:31" ht="12">
      <c r="A36" s="22"/>
      <c r="B36" s="6"/>
      <c r="C36" s="6"/>
      <c r="D36" s="6" t="s">
        <v>13</v>
      </c>
      <c r="Y36" s="6"/>
      <c r="AA36" s="50"/>
      <c r="AB36" s="45">
        <v>0</v>
      </c>
      <c r="AC36" s="50"/>
      <c r="AD36" s="45">
        <v>0</v>
      </c>
      <c r="AE36" s="49"/>
    </row>
    <row r="37" spans="1:31" ht="12">
      <c r="A37" s="22"/>
      <c r="B37" s="6"/>
      <c r="C37" s="6"/>
      <c r="D37" s="6" t="s">
        <v>14</v>
      </c>
      <c r="Y37" s="6"/>
      <c r="AA37" s="50"/>
      <c r="AB37" s="45">
        <v>0</v>
      </c>
      <c r="AC37" s="50"/>
      <c r="AD37" s="45">
        <v>0</v>
      </c>
      <c r="AE37" s="49"/>
    </row>
    <row r="38" spans="1:31" ht="12">
      <c r="A38" s="22"/>
      <c r="B38" s="6"/>
      <c r="C38" s="6"/>
      <c r="D38" s="6" t="s">
        <v>15</v>
      </c>
      <c r="Y38" s="6"/>
      <c r="AA38" s="50"/>
      <c r="AB38" s="51">
        <v>0</v>
      </c>
      <c r="AC38" s="50"/>
      <c r="AD38" s="51">
        <v>0</v>
      </c>
      <c r="AE38" s="49"/>
    </row>
    <row r="39" spans="1:31" ht="12">
      <c r="A39" s="22"/>
      <c r="B39" s="6"/>
      <c r="C39" s="6"/>
      <c r="D39" s="9"/>
      <c r="Y39" s="9"/>
      <c r="AA39" s="52"/>
      <c r="AB39" s="45">
        <f>SUM(AB33:AB38)</f>
        <v>199</v>
      </c>
      <c r="AC39" s="52"/>
      <c r="AD39" s="45">
        <f>SUM(AD33:AD38)</f>
        <v>200</v>
      </c>
      <c r="AE39" s="49"/>
    </row>
    <row r="40" spans="1:31" ht="12">
      <c r="A40" s="22"/>
      <c r="B40" s="6"/>
      <c r="C40" s="6" t="s">
        <v>87</v>
      </c>
      <c r="D40" s="6"/>
      <c r="Y40" s="6"/>
      <c r="AA40" s="50"/>
      <c r="AB40" s="43"/>
      <c r="AC40" s="50"/>
      <c r="AD40" s="43"/>
      <c r="AE40" s="49"/>
    </row>
    <row r="41" spans="1:31" ht="12">
      <c r="A41" s="22"/>
      <c r="B41" s="6"/>
      <c r="C41" s="6"/>
      <c r="D41" s="6" t="s">
        <v>10</v>
      </c>
      <c r="Y41" s="6"/>
      <c r="AA41" s="50"/>
      <c r="AB41" s="45">
        <v>0</v>
      </c>
      <c r="AC41" s="50"/>
      <c r="AD41" s="45">
        <v>0</v>
      </c>
      <c r="AE41" s="49"/>
    </row>
    <row r="42" spans="1:31" ht="12">
      <c r="A42" s="22"/>
      <c r="B42" s="6"/>
      <c r="C42" s="6"/>
      <c r="D42" s="6" t="s">
        <v>11</v>
      </c>
      <c r="Y42" s="6"/>
      <c r="AA42" s="50"/>
      <c r="AB42" s="45">
        <v>3</v>
      </c>
      <c r="AC42" s="50"/>
      <c r="AD42" s="45">
        <v>1</v>
      </c>
      <c r="AE42" s="49"/>
    </row>
    <row r="43" spans="1:31" ht="12">
      <c r="A43" s="22"/>
      <c r="B43" s="6"/>
      <c r="C43" s="6"/>
      <c r="D43" s="6" t="s">
        <v>12</v>
      </c>
      <c r="Y43" s="6"/>
      <c r="AA43" s="50"/>
      <c r="AB43" s="45">
        <v>75</v>
      </c>
      <c r="AC43" s="50"/>
      <c r="AD43" s="45">
        <v>75</v>
      </c>
      <c r="AE43" s="49"/>
    </row>
    <row r="44" spans="1:31" ht="12">
      <c r="A44" s="22"/>
      <c r="B44" s="6"/>
      <c r="C44" s="6"/>
      <c r="D44" s="6" t="s">
        <v>13</v>
      </c>
      <c r="Y44" s="6"/>
      <c r="AA44" s="50"/>
      <c r="AB44" s="45">
        <v>0</v>
      </c>
      <c r="AC44" s="50"/>
      <c r="AD44" s="45">
        <v>0</v>
      </c>
      <c r="AE44" s="49"/>
    </row>
    <row r="45" spans="1:31" ht="12">
      <c r="A45" s="22"/>
      <c r="B45" s="6"/>
      <c r="C45" s="6"/>
      <c r="D45" s="6" t="s">
        <v>14</v>
      </c>
      <c r="Y45" s="6"/>
      <c r="AA45" s="50"/>
      <c r="AB45" s="45">
        <v>0</v>
      </c>
      <c r="AC45" s="50"/>
      <c r="AD45" s="45">
        <v>0</v>
      </c>
      <c r="AE45" s="49"/>
    </row>
    <row r="46" spans="1:31" ht="12">
      <c r="A46" s="22"/>
      <c r="B46" s="6"/>
      <c r="C46" s="6"/>
      <c r="D46" s="6" t="s">
        <v>15</v>
      </c>
      <c r="Y46" s="6"/>
      <c r="AA46" s="50"/>
      <c r="AB46" s="51">
        <v>0</v>
      </c>
      <c r="AC46" s="50"/>
      <c r="AD46" s="51">
        <v>0</v>
      </c>
      <c r="AE46" s="49"/>
    </row>
    <row r="47" spans="1:31" ht="12">
      <c r="A47" s="22"/>
      <c r="B47" s="6"/>
      <c r="C47" s="6"/>
      <c r="D47" s="9"/>
      <c r="Y47" s="9"/>
      <c r="AA47" s="52"/>
      <c r="AB47" s="45">
        <f>SUM(AB41:AB46)</f>
        <v>78</v>
      </c>
      <c r="AC47" s="52"/>
      <c r="AD47" s="45">
        <f>SUM(AD41:AD46)</f>
        <v>76</v>
      </c>
      <c r="AE47" s="49"/>
    </row>
    <row r="48" spans="1:31" ht="12">
      <c r="A48" s="22"/>
      <c r="B48" s="6"/>
      <c r="C48" s="6" t="s">
        <v>18</v>
      </c>
      <c r="D48" s="6"/>
      <c r="Y48" s="6"/>
      <c r="AA48" s="50"/>
      <c r="AB48" s="43"/>
      <c r="AC48" s="50"/>
      <c r="AD48" s="43"/>
      <c r="AE48" s="49"/>
    </row>
    <row r="49" spans="1:31" ht="12">
      <c r="A49" s="22"/>
      <c r="B49" s="6"/>
      <c r="C49" s="6"/>
      <c r="D49" s="6" t="s">
        <v>16</v>
      </c>
      <c r="Y49" s="6"/>
      <c r="AA49" s="50"/>
      <c r="AB49" s="43">
        <v>222</v>
      </c>
      <c r="AC49" s="50"/>
      <c r="AD49" s="43">
        <v>220</v>
      </c>
      <c r="AE49" s="49"/>
    </row>
    <row r="50" spans="1:31" ht="12">
      <c r="A50" s="22"/>
      <c r="B50" s="6"/>
      <c r="C50" s="6"/>
      <c r="D50" s="6" t="s">
        <v>17</v>
      </c>
      <c r="Y50" s="6"/>
      <c r="AA50" s="50"/>
      <c r="AB50" s="44">
        <v>55</v>
      </c>
      <c r="AC50" s="50"/>
      <c r="AD50" s="44">
        <v>56</v>
      </c>
      <c r="AE50" s="49"/>
    </row>
    <row r="51" spans="1:31" ht="12">
      <c r="A51" s="22"/>
      <c r="B51" s="6"/>
      <c r="C51" s="6"/>
      <c r="D51" s="9"/>
      <c r="Y51" s="9"/>
      <c r="AA51" s="52"/>
      <c r="AB51" s="43">
        <f>SUM(AB49:AB50)</f>
        <v>277</v>
      </c>
      <c r="AC51" s="52"/>
      <c r="AD51" s="43">
        <f>SUM(AD49:AD50)</f>
        <v>276</v>
      </c>
      <c r="AE51" s="49"/>
    </row>
    <row r="52" spans="1:31" ht="12">
      <c r="A52" s="22"/>
      <c r="B52" s="6"/>
      <c r="C52" s="6" t="s">
        <v>37</v>
      </c>
      <c r="D52" s="6"/>
      <c r="Y52" s="6"/>
      <c r="AA52" s="50"/>
      <c r="AB52" s="43"/>
      <c r="AC52" s="50"/>
      <c r="AD52" s="43"/>
      <c r="AE52" s="49"/>
    </row>
    <row r="53" spans="1:31" ht="12">
      <c r="A53" s="22"/>
      <c r="B53" s="6"/>
      <c r="C53" s="6"/>
      <c r="D53" s="6" t="s">
        <v>19</v>
      </c>
      <c r="Y53" s="6"/>
      <c r="AA53" s="50"/>
      <c r="AB53" s="43">
        <v>177</v>
      </c>
      <c r="AC53" s="50"/>
      <c r="AD53" s="43">
        <v>174</v>
      </c>
      <c r="AE53" s="49"/>
    </row>
    <row r="54" spans="1:31" ht="12">
      <c r="A54" s="22"/>
      <c r="B54" s="6"/>
      <c r="C54" s="6"/>
      <c r="D54" s="6" t="s">
        <v>20</v>
      </c>
      <c r="Y54" s="6"/>
      <c r="AA54" s="50"/>
      <c r="AB54" s="43">
        <v>4</v>
      </c>
      <c r="AC54" s="50"/>
      <c r="AD54" s="43">
        <v>5</v>
      </c>
      <c r="AE54" s="49"/>
    </row>
    <row r="55" spans="1:31" ht="12">
      <c r="A55" s="22"/>
      <c r="B55" s="6"/>
      <c r="C55" s="6"/>
      <c r="D55" s="6" t="s">
        <v>21</v>
      </c>
      <c r="Y55" s="6"/>
      <c r="AA55" s="50"/>
      <c r="AB55" s="43">
        <v>6</v>
      </c>
      <c r="AC55" s="50"/>
      <c r="AD55" s="43">
        <v>6</v>
      </c>
      <c r="AE55" s="49"/>
    </row>
    <row r="56" spans="1:31" ht="12">
      <c r="A56" s="22"/>
      <c r="B56" s="6"/>
      <c r="C56" s="6"/>
      <c r="D56" s="6" t="s">
        <v>22</v>
      </c>
      <c r="Y56" s="6"/>
      <c r="AA56" s="50"/>
      <c r="AB56" s="43">
        <v>56</v>
      </c>
      <c r="AC56" s="50"/>
      <c r="AD56" s="43">
        <v>60</v>
      </c>
      <c r="AE56" s="49"/>
    </row>
    <row r="57" spans="1:31" ht="12">
      <c r="A57" s="22"/>
      <c r="B57" s="6"/>
      <c r="C57" s="6"/>
      <c r="D57" s="6" t="s">
        <v>63</v>
      </c>
      <c r="Y57" s="6"/>
      <c r="AA57" s="50"/>
      <c r="AB57" s="43">
        <v>0</v>
      </c>
      <c r="AC57" s="50"/>
      <c r="AD57" s="43">
        <v>0</v>
      </c>
      <c r="AE57" s="49"/>
    </row>
    <row r="58" spans="1:31" ht="12">
      <c r="A58" s="22"/>
      <c r="B58" s="6"/>
      <c r="C58" s="6"/>
      <c r="D58" s="6" t="s">
        <v>23</v>
      </c>
      <c r="Y58" s="6"/>
      <c r="AA58" s="50"/>
      <c r="AB58" s="43">
        <v>0</v>
      </c>
      <c r="AC58" s="50"/>
      <c r="AD58" s="43">
        <v>0</v>
      </c>
      <c r="AE58" s="49"/>
    </row>
    <row r="59" spans="1:31" ht="12">
      <c r="A59" s="22"/>
      <c r="B59" s="6"/>
      <c r="C59" s="6"/>
      <c r="D59" s="6" t="s">
        <v>62</v>
      </c>
      <c r="Y59" s="6"/>
      <c r="AA59" s="50"/>
      <c r="AB59" s="43">
        <v>2</v>
      </c>
      <c r="AC59" s="50"/>
      <c r="AD59" s="43">
        <v>2</v>
      </c>
      <c r="AE59" s="49"/>
    </row>
    <row r="60" spans="1:31" ht="12">
      <c r="A60" s="22"/>
      <c r="B60" s="6"/>
      <c r="C60" s="6"/>
      <c r="D60" s="6" t="s">
        <v>24</v>
      </c>
      <c r="Y60" s="6"/>
      <c r="AA60" s="50"/>
      <c r="AB60" s="43">
        <v>31</v>
      </c>
      <c r="AC60" s="50"/>
      <c r="AD60" s="43">
        <v>29</v>
      </c>
      <c r="AE60" s="49"/>
    </row>
    <row r="61" spans="1:31" ht="12">
      <c r="A61" s="22"/>
      <c r="B61" s="6"/>
      <c r="C61" s="6"/>
      <c r="D61" s="6" t="s">
        <v>30</v>
      </c>
      <c r="Y61" s="6"/>
      <c r="AA61" s="50"/>
      <c r="AB61" s="44">
        <v>1</v>
      </c>
      <c r="AC61" s="50"/>
      <c r="AD61" s="44">
        <v>0</v>
      </c>
      <c r="AE61" s="49"/>
    </row>
    <row r="62" spans="1:31" ht="12">
      <c r="A62" s="22"/>
      <c r="B62" s="6"/>
      <c r="C62" s="6"/>
      <c r="D62" s="9"/>
      <c r="Y62" s="9"/>
      <c r="AA62" s="52"/>
      <c r="AB62" s="43">
        <f>SUM(AB53:AB61)</f>
        <v>277</v>
      </c>
      <c r="AC62" s="52"/>
      <c r="AD62" s="43">
        <f>SUM(AD53:AD61)</f>
        <v>276</v>
      </c>
      <c r="AE62" s="49"/>
    </row>
    <row r="63" spans="1:31" ht="12">
      <c r="A63" s="22"/>
      <c r="B63" s="6"/>
      <c r="C63" s="6" t="s">
        <v>88</v>
      </c>
      <c r="D63" s="6"/>
      <c r="Y63" s="6"/>
      <c r="AA63" s="50"/>
      <c r="AB63" s="43"/>
      <c r="AC63" s="50"/>
      <c r="AD63" s="43"/>
      <c r="AE63" s="49"/>
    </row>
    <row r="64" spans="1:31" ht="12">
      <c r="A64" s="22"/>
      <c r="B64" s="6"/>
      <c r="C64" s="6"/>
      <c r="D64" s="6" t="s">
        <v>45</v>
      </c>
      <c r="Y64" s="6"/>
      <c r="AA64" s="50"/>
      <c r="AB64" s="43">
        <v>12</v>
      </c>
      <c r="AC64" s="50"/>
      <c r="AD64" s="43">
        <v>6</v>
      </c>
      <c r="AE64" s="49"/>
    </row>
    <row r="65" spans="1:31" ht="12">
      <c r="A65" s="22"/>
      <c r="B65" s="6"/>
      <c r="C65" s="6"/>
      <c r="D65" s="6" t="s">
        <v>9</v>
      </c>
      <c r="Y65" s="6"/>
      <c r="AA65" s="50"/>
      <c r="AB65" s="44">
        <v>6</v>
      </c>
      <c r="AC65" s="50"/>
      <c r="AD65" s="44">
        <v>11</v>
      </c>
      <c r="AE65" s="49"/>
    </row>
    <row r="66" spans="1:31" ht="12">
      <c r="A66" s="22"/>
      <c r="B66" s="6"/>
      <c r="C66" s="6"/>
      <c r="D66" s="9"/>
      <c r="Y66" s="9"/>
      <c r="AA66" s="52"/>
      <c r="AB66" s="43">
        <f>SUM(AB64:AB65)</f>
        <v>18</v>
      </c>
      <c r="AC66" s="52"/>
      <c r="AD66" s="43">
        <f>SUM(AD64:AD65)</f>
        <v>17</v>
      </c>
      <c r="AE66" s="49"/>
    </row>
    <row r="67" spans="1:31" ht="12">
      <c r="A67" s="22"/>
      <c r="B67" s="6"/>
      <c r="C67" s="12" t="s">
        <v>6</v>
      </c>
      <c r="D67" s="12"/>
      <c r="Y67" s="12"/>
      <c r="AA67" s="53"/>
      <c r="AB67" s="43"/>
      <c r="AC67" s="53"/>
      <c r="AD67" s="43"/>
      <c r="AE67" s="49"/>
    </row>
    <row r="68" spans="1:31" ht="12">
      <c r="A68" s="22"/>
      <c r="B68" s="6"/>
      <c r="D68" s="3" t="s">
        <v>70</v>
      </c>
      <c r="AA68" s="48"/>
      <c r="AB68" s="47">
        <v>92</v>
      </c>
      <c r="AC68" s="48"/>
      <c r="AD68" s="47">
        <v>100</v>
      </c>
      <c r="AE68" s="49"/>
    </row>
    <row r="69" spans="1:31" ht="12">
      <c r="A69" s="22"/>
      <c r="B69" s="6"/>
      <c r="D69" s="3" t="s">
        <v>71</v>
      </c>
      <c r="AA69" s="48"/>
      <c r="AB69" s="47">
        <v>9</v>
      </c>
      <c r="AC69" s="48"/>
      <c r="AD69" s="47">
        <v>6</v>
      </c>
      <c r="AE69" s="49"/>
    </row>
    <row r="70" spans="1:31" ht="12">
      <c r="A70" s="22"/>
      <c r="B70" s="6"/>
      <c r="D70" s="3" t="s">
        <v>72</v>
      </c>
      <c r="AA70" s="48"/>
      <c r="AB70" s="44">
        <v>0</v>
      </c>
      <c r="AC70" s="48"/>
      <c r="AD70" s="44">
        <v>0</v>
      </c>
      <c r="AE70" s="49"/>
    </row>
    <row r="71" spans="1:31" ht="12">
      <c r="A71" s="22"/>
      <c r="B71" s="6"/>
      <c r="C71" s="6"/>
      <c r="D71" s="6"/>
      <c r="Y71" s="6"/>
      <c r="AA71" s="50"/>
      <c r="AB71" s="46">
        <f>SUM(AB68:AB70)</f>
        <v>101</v>
      </c>
      <c r="AC71" s="50"/>
      <c r="AD71" s="46">
        <f>SUM(AD68:AD70)</f>
        <v>106</v>
      </c>
      <c r="AE71" s="49"/>
    </row>
    <row r="72" spans="1:31" ht="12">
      <c r="A72" s="22"/>
      <c r="AE72" s="49"/>
    </row>
    <row r="73" spans="1:31" ht="12">
      <c r="A73" s="22"/>
      <c r="B73" s="6"/>
      <c r="C73" s="6"/>
      <c r="D73" s="6"/>
      <c r="E73" s="6"/>
      <c r="F73" s="19"/>
      <c r="G73" s="19"/>
      <c r="H73" s="19"/>
      <c r="I73" s="19"/>
      <c r="J73" s="19"/>
      <c r="K73" s="19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9"/>
      <c r="X73" s="7"/>
      <c r="Y73" s="9"/>
      <c r="Z73" s="7"/>
      <c r="AA73" s="9"/>
      <c r="AB73" s="7"/>
      <c r="AC73" s="9"/>
      <c r="AD73" s="7"/>
      <c r="AE73" s="23"/>
    </row>
    <row r="74" spans="1:31" ht="12">
      <c r="A74" s="22"/>
      <c r="B74" s="5"/>
      <c r="C74" s="5"/>
      <c r="D74" s="5"/>
      <c r="E74" s="5"/>
      <c r="F74" s="31" t="s">
        <v>44</v>
      </c>
      <c r="G74" s="31" t="s">
        <v>43</v>
      </c>
      <c r="H74" s="31" t="s">
        <v>42</v>
      </c>
      <c r="I74" s="31" t="s">
        <v>41</v>
      </c>
      <c r="J74" s="31" t="s">
        <v>40</v>
      </c>
      <c r="K74" s="31" t="s">
        <v>39</v>
      </c>
      <c r="L74" s="31" t="s">
        <v>29</v>
      </c>
      <c r="M74" s="31" t="s">
        <v>28</v>
      </c>
      <c r="N74" s="31" t="s">
        <v>2</v>
      </c>
      <c r="O74" s="31" t="s">
        <v>1</v>
      </c>
      <c r="P74" s="31" t="s">
        <v>0</v>
      </c>
      <c r="Q74" s="31" t="s">
        <v>47</v>
      </c>
      <c r="R74" s="31" t="s">
        <v>55</v>
      </c>
      <c r="S74" s="31" t="s">
        <v>57</v>
      </c>
      <c r="T74" s="31" t="s">
        <v>58</v>
      </c>
      <c r="U74" s="31" t="s">
        <v>59</v>
      </c>
      <c r="V74" s="31" t="s">
        <v>61</v>
      </c>
      <c r="W74" s="30"/>
      <c r="X74" s="31" t="s">
        <v>64</v>
      </c>
      <c r="Y74" s="30"/>
      <c r="Z74" s="31" t="s">
        <v>65</v>
      </c>
      <c r="AA74" s="30"/>
      <c r="AB74" s="31" t="s">
        <v>66</v>
      </c>
      <c r="AC74" s="30"/>
      <c r="AD74" s="31" t="s">
        <v>92</v>
      </c>
      <c r="AE74" s="23"/>
    </row>
    <row r="75" spans="1:31" ht="12">
      <c r="A75" s="22"/>
      <c r="B75" s="15" t="s">
        <v>36</v>
      </c>
      <c r="C75" s="15"/>
      <c r="D75" s="15"/>
      <c r="E75" s="15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5"/>
      <c r="X75" s="16"/>
      <c r="Y75" s="15"/>
      <c r="Z75" s="16"/>
      <c r="AA75" s="15"/>
      <c r="AB75" s="16"/>
      <c r="AC75" s="15"/>
      <c r="AD75" s="16"/>
      <c r="AE75" s="23"/>
    </row>
    <row r="76" spans="1:31" ht="12">
      <c r="A76" s="22"/>
      <c r="B76" s="6"/>
      <c r="C76" s="6"/>
      <c r="D76" s="6" t="s">
        <v>4</v>
      </c>
      <c r="Y76" s="6"/>
      <c r="AA76" s="6"/>
      <c r="AB76" s="13">
        <f>AB92</f>
        <v>803</v>
      </c>
      <c r="AC76" s="6"/>
      <c r="AD76" s="13">
        <f>AD92</f>
        <v>820</v>
      </c>
      <c r="AE76" s="23"/>
    </row>
    <row r="77" spans="1:31" ht="12">
      <c r="A77" s="22"/>
      <c r="B77" s="6"/>
      <c r="C77" s="6"/>
      <c r="D77" s="6" t="s">
        <v>5</v>
      </c>
      <c r="Y77" s="6"/>
      <c r="AA77" s="6"/>
      <c r="AB77" s="14">
        <f>AB106</f>
        <v>142</v>
      </c>
      <c r="AC77" s="6"/>
      <c r="AD77" s="14">
        <f>AD106</f>
        <v>144</v>
      </c>
      <c r="AE77" s="23"/>
    </row>
    <row r="78" spans="1:31" ht="12">
      <c r="A78" s="22"/>
      <c r="B78" s="6"/>
      <c r="C78" s="6"/>
      <c r="D78" s="9"/>
      <c r="Y78" s="9"/>
      <c r="AA78" s="9"/>
      <c r="AB78" s="13">
        <f>SUM(AB76:AB77)</f>
        <v>945</v>
      </c>
      <c r="AC78" s="9"/>
      <c r="AD78" s="13">
        <f>SUM(AD76:AD77)</f>
        <v>964</v>
      </c>
      <c r="AE78" s="23"/>
    </row>
    <row r="79" spans="1:31" ht="12">
      <c r="A79" s="22"/>
      <c r="B79" s="6"/>
      <c r="C79" s="12" t="s">
        <v>26</v>
      </c>
      <c r="D79" s="12"/>
      <c r="X79" s="7"/>
      <c r="Y79" s="12"/>
      <c r="Z79" s="7"/>
      <c r="AA79" s="12"/>
      <c r="AB79" s="7"/>
      <c r="AC79" s="12"/>
      <c r="AD79" s="7"/>
      <c r="AE79" s="23"/>
    </row>
    <row r="80" spans="1:31" ht="12">
      <c r="A80" s="22"/>
      <c r="B80" s="6"/>
      <c r="C80" s="6"/>
      <c r="D80" s="3" t="s">
        <v>80</v>
      </c>
      <c r="V80" s="13"/>
      <c r="W80" s="6"/>
      <c r="Y80" s="6"/>
      <c r="AA80" s="6"/>
      <c r="AB80" s="13">
        <f>0+8+11</f>
        <v>19</v>
      </c>
      <c r="AC80" s="6"/>
      <c r="AD80" s="13">
        <v>19</v>
      </c>
      <c r="AE80" s="23"/>
    </row>
    <row r="81" spans="1:31" ht="12">
      <c r="A81" s="22"/>
      <c r="B81" s="6"/>
      <c r="C81" s="6"/>
      <c r="D81" s="42" t="s">
        <v>69</v>
      </c>
      <c r="V81" s="13"/>
      <c r="W81" s="6"/>
      <c r="Y81" s="6"/>
      <c r="AA81" s="6"/>
      <c r="AB81" s="13">
        <v>28</v>
      </c>
      <c r="AC81" s="6"/>
      <c r="AD81" s="46">
        <v>45</v>
      </c>
      <c r="AE81" s="23"/>
    </row>
    <row r="82" spans="1:31" ht="12">
      <c r="A82" s="22"/>
      <c r="B82" s="6"/>
      <c r="C82" s="6"/>
      <c r="D82" s="3" t="s">
        <v>67</v>
      </c>
      <c r="V82" s="13"/>
      <c r="W82" s="6"/>
      <c r="Y82" s="6"/>
      <c r="AA82" s="6"/>
      <c r="AB82" s="13">
        <v>125</v>
      </c>
      <c r="AC82" s="6"/>
      <c r="AD82" s="13">
        <v>131</v>
      </c>
      <c r="AE82" s="23"/>
    </row>
    <row r="83" spans="1:31" ht="12">
      <c r="A83" s="22"/>
      <c r="B83" s="6"/>
      <c r="C83" s="6"/>
      <c r="D83" s="3" t="s">
        <v>73</v>
      </c>
      <c r="V83" s="13"/>
      <c r="W83" s="6"/>
      <c r="Y83" s="6"/>
      <c r="AA83" s="6"/>
      <c r="AB83" s="13">
        <v>56</v>
      </c>
      <c r="AC83" s="6"/>
      <c r="AD83" s="13">
        <v>41</v>
      </c>
      <c r="AE83" s="23"/>
    </row>
    <row r="84" spans="1:31" ht="12">
      <c r="A84" s="22"/>
      <c r="B84" s="6"/>
      <c r="C84" s="6"/>
      <c r="D84" s="3" t="s">
        <v>81</v>
      </c>
      <c r="V84" s="13"/>
      <c r="W84" s="6"/>
      <c r="Y84" s="6"/>
      <c r="AA84" s="6"/>
      <c r="AB84" s="13">
        <v>97</v>
      </c>
      <c r="AC84" s="6"/>
      <c r="AD84" s="13">
        <v>102</v>
      </c>
      <c r="AE84" s="23"/>
    </row>
    <row r="85" spans="1:31" ht="12">
      <c r="A85" s="22"/>
      <c r="B85" s="6"/>
      <c r="C85" s="6"/>
      <c r="D85" s="3" t="s">
        <v>82</v>
      </c>
      <c r="V85" s="13"/>
      <c r="W85" s="6"/>
      <c r="Y85" s="6"/>
      <c r="AA85" s="6"/>
      <c r="AB85" s="13">
        <v>69</v>
      </c>
      <c r="AC85" s="6"/>
      <c r="AD85" s="13">
        <v>84</v>
      </c>
      <c r="AE85" s="23"/>
    </row>
    <row r="86" spans="1:31" ht="12">
      <c r="A86" s="22"/>
      <c r="B86" s="6"/>
      <c r="C86" s="6"/>
      <c r="D86" s="3" t="s">
        <v>75</v>
      </c>
      <c r="V86" s="13"/>
      <c r="W86" s="6"/>
      <c r="Y86" s="6"/>
      <c r="AA86" s="6"/>
      <c r="AB86" s="13">
        <v>9</v>
      </c>
      <c r="AC86" s="6"/>
      <c r="AD86" s="13">
        <v>12</v>
      </c>
      <c r="AE86" s="23"/>
    </row>
    <row r="87" spans="1:31" ht="12">
      <c r="A87" s="22"/>
      <c r="B87" s="6"/>
      <c r="C87" s="6"/>
      <c r="D87" s="3" t="s">
        <v>68</v>
      </c>
      <c r="V87" s="13"/>
      <c r="W87" s="6"/>
      <c r="Y87" s="6"/>
      <c r="AA87" s="6"/>
      <c r="AB87" s="13">
        <v>85</v>
      </c>
      <c r="AC87" s="6"/>
      <c r="AD87" s="13">
        <v>86</v>
      </c>
      <c r="AE87" s="23"/>
    </row>
    <row r="88" spans="1:31" ht="12">
      <c r="A88" s="22"/>
      <c r="B88" s="6"/>
      <c r="C88" s="6"/>
      <c r="D88" s="3" t="s">
        <v>74</v>
      </c>
      <c r="V88" s="13"/>
      <c r="W88" s="6"/>
      <c r="Y88" s="6"/>
      <c r="AA88" s="6"/>
      <c r="AB88" s="13">
        <v>1</v>
      </c>
      <c r="AC88" s="6"/>
      <c r="AD88" s="13">
        <v>1</v>
      </c>
      <c r="AE88" s="23"/>
    </row>
    <row r="89" spans="1:31" ht="12">
      <c r="A89" s="22"/>
      <c r="B89" s="6"/>
      <c r="C89" s="6"/>
      <c r="D89" s="3" t="s">
        <v>76</v>
      </c>
      <c r="V89" s="13"/>
      <c r="W89" s="6"/>
      <c r="Y89" s="6"/>
      <c r="AA89" s="6"/>
      <c r="AB89" s="13">
        <v>235</v>
      </c>
      <c r="AC89" s="6"/>
      <c r="AD89" s="13">
        <v>226</v>
      </c>
      <c r="AE89" s="23"/>
    </row>
    <row r="90" spans="1:31" ht="12">
      <c r="A90" s="22"/>
      <c r="B90" s="6"/>
      <c r="C90" s="6"/>
      <c r="D90" s="3" t="s">
        <v>83</v>
      </c>
      <c r="V90" s="13"/>
      <c r="W90" s="6"/>
      <c r="Y90" s="6"/>
      <c r="AA90" s="6"/>
      <c r="AB90" s="13">
        <v>74</v>
      </c>
      <c r="AC90" s="6"/>
      <c r="AD90" s="13">
        <v>56</v>
      </c>
      <c r="AE90" s="23"/>
    </row>
    <row r="91" spans="1:31" ht="12">
      <c r="A91" s="22"/>
      <c r="B91" s="6"/>
      <c r="C91" s="6"/>
      <c r="D91" s="3" t="s">
        <v>84</v>
      </c>
      <c r="Y91" s="6"/>
      <c r="AA91" s="6"/>
      <c r="AB91" s="14">
        <v>5</v>
      </c>
      <c r="AC91" s="6"/>
      <c r="AD91" s="14">
        <v>17</v>
      </c>
      <c r="AE91" s="23"/>
    </row>
    <row r="92" spans="1:31" ht="12">
      <c r="A92" s="22"/>
      <c r="B92" s="6"/>
      <c r="C92" s="6"/>
      <c r="D92" s="9"/>
      <c r="Y92" s="9"/>
      <c r="AA92" s="9"/>
      <c r="AB92" s="13">
        <f>SUM(AB80:AB91)</f>
        <v>803</v>
      </c>
      <c r="AC92" s="9"/>
      <c r="AD92" s="13">
        <f>SUM(AD80:AD91)</f>
        <v>820</v>
      </c>
      <c r="AE92" s="23"/>
    </row>
    <row r="93" spans="1:31" ht="12">
      <c r="A93" s="22"/>
      <c r="B93" s="6"/>
      <c r="C93" s="12" t="s">
        <v>25</v>
      </c>
      <c r="D93" s="12"/>
      <c r="Y93" s="12"/>
      <c r="AA93" s="12"/>
      <c r="AB93" s="7"/>
      <c r="AC93" s="12"/>
      <c r="AD93" s="7"/>
      <c r="AE93" s="23"/>
    </row>
    <row r="94" spans="1:31" ht="12">
      <c r="A94" s="22"/>
      <c r="B94" s="6"/>
      <c r="C94" s="6"/>
      <c r="D94" s="3" t="s">
        <v>80</v>
      </c>
      <c r="E94" s="6"/>
      <c r="F94" s="7"/>
      <c r="G94" s="7"/>
      <c r="H94" s="7"/>
      <c r="I94" s="7"/>
      <c r="J94" s="7"/>
      <c r="K94" s="7"/>
      <c r="L94" s="7"/>
      <c r="M94" s="7"/>
      <c r="N94" s="7"/>
      <c r="O94" s="7"/>
      <c r="P94" s="13"/>
      <c r="Q94" s="13"/>
      <c r="R94" s="13"/>
      <c r="S94" s="13"/>
      <c r="T94" s="13"/>
      <c r="U94" s="13"/>
      <c r="V94" s="13"/>
      <c r="W94" s="6"/>
      <c r="Y94" s="6"/>
      <c r="AA94" s="6"/>
      <c r="AB94" s="13">
        <f>1+0+0</f>
        <v>1</v>
      </c>
      <c r="AC94" s="6"/>
      <c r="AD94" s="13">
        <v>1</v>
      </c>
      <c r="AE94" s="23"/>
    </row>
    <row r="95" spans="1:31" ht="12">
      <c r="A95" s="22"/>
      <c r="B95" s="6"/>
      <c r="C95" s="6"/>
      <c r="D95" s="42" t="s">
        <v>69</v>
      </c>
      <c r="E95" s="6"/>
      <c r="F95" s="7"/>
      <c r="G95" s="7"/>
      <c r="H95" s="7"/>
      <c r="I95" s="7"/>
      <c r="J95" s="7"/>
      <c r="K95" s="7"/>
      <c r="L95" s="7"/>
      <c r="M95" s="7"/>
      <c r="N95" s="7"/>
      <c r="O95" s="7"/>
      <c r="P95" s="13"/>
      <c r="Q95" s="13"/>
      <c r="R95" s="13"/>
      <c r="S95" s="13"/>
      <c r="T95" s="13"/>
      <c r="U95" s="13"/>
      <c r="V95" s="13"/>
      <c r="W95" s="6"/>
      <c r="Y95" s="6"/>
      <c r="AA95" s="6"/>
      <c r="AB95" s="13">
        <v>14</v>
      </c>
      <c r="AC95" s="6"/>
      <c r="AD95" s="13">
        <v>11</v>
      </c>
      <c r="AE95" s="23"/>
    </row>
    <row r="96" spans="1:31" ht="12">
      <c r="A96" s="22"/>
      <c r="B96" s="6"/>
      <c r="C96" s="6"/>
      <c r="D96" s="3" t="s">
        <v>67</v>
      </c>
      <c r="E96" s="6"/>
      <c r="F96" s="7"/>
      <c r="G96" s="7"/>
      <c r="H96" s="7"/>
      <c r="I96" s="7"/>
      <c r="J96" s="7"/>
      <c r="K96" s="7"/>
      <c r="L96" s="7"/>
      <c r="M96" s="7"/>
      <c r="N96" s="7"/>
      <c r="O96" s="7"/>
      <c r="P96" s="13"/>
      <c r="Q96" s="13"/>
      <c r="R96" s="13"/>
      <c r="S96" s="13"/>
      <c r="T96" s="13"/>
      <c r="U96" s="13"/>
      <c r="V96" s="13"/>
      <c r="W96" s="6"/>
      <c r="Y96" s="6"/>
      <c r="AA96" s="6"/>
      <c r="AB96" s="13">
        <v>4</v>
      </c>
      <c r="AC96" s="6"/>
      <c r="AD96" s="13">
        <v>4</v>
      </c>
      <c r="AE96" s="23"/>
    </row>
    <row r="97" spans="1:31" ht="12">
      <c r="A97" s="22"/>
      <c r="B97" s="6"/>
      <c r="C97" s="6"/>
      <c r="D97" s="3" t="s">
        <v>73</v>
      </c>
      <c r="E97" s="6"/>
      <c r="F97" s="7"/>
      <c r="G97" s="7"/>
      <c r="H97" s="7"/>
      <c r="I97" s="7"/>
      <c r="J97" s="7"/>
      <c r="K97" s="7"/>
      <c r="L97" s="7"/>
      <c r="M97" s="7"/>
      <c r="N97" s="7"/>
      <c r="O97" s="7"/>
      <c r="P97" s="13"/>
      <c r="Q97" s="13"/>
      <c r="R97" s="13"/>
      <c r="S97" s="13"/>
      <c r="T97" s="13"/>
      <c r="U97" s="13"/>
      <c r="V97" s="13"/>
      <c r="W97" s="6"/>
      <c r="Y97" s="6"/>
      <c r="AA97" s="6"/>
      <c r="AB97" s="13">
        <v>3</v>
      </c>
      <c r="AC97" s="6"/>
      <c r="AD97" s="13">
        <v>1</v>
      </c>
      <c r="AE97" s="23"/>
    </row>
    <row r="98" spans="1:31" ht="12">
      <c r="A98" s="22"/>
      <c r="B98" s="6"/>
      <c r="C98" s="6"/>
      <c r="D98" s="3" t="s">
        <v>81</v>
      </c>
      <c r="E98" s="6"/>
      <c r="F98" s="7"/>
      <c r="G98" s="7"/>
      <c r="H98" s="7"/>
      <c r="I98" s="7"/>
      <c r="J98" s="7"/>
      <c r="K98" s="7"/>
      <c r="L98" s="7"/>
      <c r="M98" s="7"/>
      <c r="N98" s="7"/>
      <c r="O98" s="7"/>
      <c r="P98" s="13"/>
      <c r="Q98" s="13"/>
      <c r="R98" s="13"/>
      <c r="S98" s="13"/>
      <c r="T98" s="13"/>
      <c r="U98" s="13"/>
      <c r="V98" s="13"/>
      <c r="W98" s="6"/>
      <c r="Y98" s="6"/>
      <c r="AA98" s="6"/>
      <c r="AB98" s="13">
        <v>9</v>
      </c>
      <c r="AC98" s="6"/>
      <c r="AD98" s="13">
        <v>7</v>
      </c>
      <c r="AE98" s="23"/>
    </row>
    <row r="99" spans="1:31" ht="12">
      <c r="A99" s="22"/>
      <c r="B99" s="6"/>
      <c r="C99" s="6"/>
      <c r="D99" s="3" t="s">
        <v>82</v>
      </c>
      <c r="E99" s="6"/>
      <c r="F99" s="7"/>
      <c r="G99" s="7"/>
      <c r="H99" s="7"/>
      <c r="I99" s="7"/>
      <c r="J99" s="7"/>
      <c r="K99" s="7"/>
      <c r="L99" s="7"/>
      <c r="M99" s="7"/>
      <c r="N99" s="7"/>
      <c r="O99" s="7"/>
      <c r="P99" s="13"/>
      <c r="Q99" s="13"/>
      <c r="R99" s="13"/>
      <c r="S99" s="13"/>
      <c r="T99" s="13"/>
      <c r="U99" s="13"/>
      <c r="V99" s="13"/>
      <c r="W99" s="6"/>
      <c r="Y99" s="6"/>
      <c r="AA99" s="6"/>
      <c r="AB99" s="13">
        <v>12</v>
      </c>
      <c r="AC99" s="6"/>
      <c r="AD99" s="13">
        <v>13</v>
      </c>
      <c r="AE99" s="23"/>
    </row>
    <row r="100" spans="1:31" ht="12">
      <c r="A100" s="22"/>
      <c r="B100" s="6"/>
      <c r="C100" s="6"/>
      <c r="D100" s="3" t="s">
        <v>75</v>
      </c>
      <c r="E100" s="6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13"/>
      <c r="Q100" s="13"/>
      <c r="R100" s="13"/>
      <c r="S100" s="13"/>
      <c r="T100" s="13"/>
      <c r="U100" s="13"/>
      <c r="V100" s="13"/>
      <c r="W100" s="6"/>
      <c r="Y100" s="6"/>
      <c r="AA100" s="6"/>
      <c r="AB100" s="13">
        <v>0</v>
      </c>
      <c r="AC100" s="6"/>
      <c r="AD100" s="13">
        <v>1</v>
      </c>
      <c r="AE100" s="23"/>
    </row>
    <row r="101" spans="1:31" ht="12">
      <c r="A101" s="22"/>
      <c r="B101" s="6"/>
      <c r="C101" s="6"/>
      <c r="D101" s="3" t="s">
        <v>68</v>
      </c>
      <c r="E101" s="6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13"/>
      <c r="Q101" s="13"/>
      <c r="R101" s="13"/>
      <c r="S101" s="13"/>
      <c r="T101" s="13"/>
      <c r="U101" s="13"/>
      <c r="V101" s="13"/>
      <c r="W101" s="6"/>
      <c r="Y101" s="6"/>
      <c r="AA101" s="6"/>
      <c r="AB101" s="13">
        <v>62</v>
      </c>
      <c r="AC101" s="6"/>
      <c r="AD101" s="13">
        <v>68</v>
      </c>
      <c r="AE101" s="23"/>
    </row>
    <row r="102" spans="1:31" ht="12">
      <c r="A102" s="22"/>
      <c r="B102" s="6"/>
      <c r="C102" s="6"/>
      <c r="D102" s="3" t="s">
        <v>74</v>
      </c>
      <c r="E102" s="6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13"/>
      <c r="Q102" s="13"/>
      <c r="R102" s="13"/>
      <c r="S102" s="13"/>
      <c r="T102" s="13"/>
      <c r="U102" s="13"/>
      <c r="V102" s="13"/>
      <c r="W102" s="6"/>
      <c r="Y102" s="6"/>
      <c r="AA102" s="6"/>
      <c r="AB102" s="13">
        <v>1</v>
      </c>
      <c r="AC102" s="6"/>
      <c r="AD102" s="13">
        <v>4</v>
      </c>
      <c r="AE102" s="23"/>
    </row>
    <row r="103" spans="1:31" ht="12">
      <c r="A103" s="22"/>
      <c r="B103" s="6"/>
      <c r="C103" s="6"/>
      <c r="D103" s="3" t="s">
        <v>76</v>
      </c>
      <c r="E103" s="6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3"/>
      <c r="Q103" s="13"/>
      <c r="R103" s="13"/>
      <c r="S103" s="13"/>
      <c r="T103" s="13"/>
      <c r="U103" s="13"/>
      <c r="V103" s="13"/>
      <c r="W103" s="6"/>
      <c r="Y103" s="6"/>
      <c r="AA103" s="6"/>
      <c r="AB103" s="13">
        <v>30</v>
      </c>
      <c r="AC103" s="6"/>
      <c r="AD103" s="13">
        <v>29</v>
      </c>
      <c r="AE103" s="23"/>
    </row>
    <row r="104" spans="1:31" ht="12">
      <c r="A104" s="22"/>
      <c r="B104" s="6"/>
      <c r="C104" s="6"/>
      <c r="D104" s="3" t="s">
        <v>83</v>
      </c>
      <c r="E104" s="6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13"/>
      <c r="Q104" s="13"/>
      <c r="R104" s="13"/>
      <c r="S104" s="13"/>
      <c r="T104" s="13"/>
      <c r="U104" s="13"/>
      <c r="V104" s="13"/>
      <c r="W104" s="6"/>
      <c r="Y104" s="6"/>
      <c r="AA104" s="6"/>
      <c r="AB104" s="13">
        <v>6</v>
      </c>
      <c r="AC104" s="6"/>
      <c r="AD104" s="13">
        <v>5</v>
      </c>
      <c r="AE104" s="23"/>
    </row>
    <row r="105" spans="1:31" ht="12">
      <c r="A105" s="22"/>
      <c r="B105" s="6"/>
      <c r="C105" s="6"/>
      <c r="D105" s="3" t="s">
        <v>84</v>
      </c>
      <c r="Y105" s="6"/>
      <c r="AA105" s="6"/>
      <c r="AB105" s="14">
        <v>0</v>
      </c>
      <c r="AC105" s="6"/>
      <c r="AD105" s="14">
        <v>0</v>
      </c>
      <c r="AE105" s="23"/>
    </row>
    <row r="106" spans="1:31" ht="12">
      <c r="A106" s="22"/>
      <c r="B106" s="6"/>
      <c r="C106" s="6"/>
      <c r="D106" s="9"/>
      <c r="Y106" s="9"/>
      <c r="AA106" s="9"/>
      <c r="AB106" s="13">
        <f>SUM(AB94:AB105)</f>
        <v>142</v>
      </c>
      <c r="AC106" s="9"/>
      <c r="AD106" s="13">
        <f>SUM(AD94:AD105)</f>
        <v>144</v>
      </c>
      <c r="AE106" s="23"/>
    </row>
    <row r="107" spans="1:31" ht="12">
      <c r="A107" s="22"/>
      <c r="B107" s="15" t="s">
        <v>78</v>
      </c>
      <c r="C107" s="15"/>
      <c r="D107" s="15"/>
      <c r="E107" s="15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5"/>
      <c r="X107" s="16"/>
      <c r="Y107" s="15"/>
      <c r="Z107" s="16"/>
      <c r="AA107" s="15"/>
      <c r="AB107" s="16"/>
      <c r="AC107" s="15"/>
      <c r="AD107" s="16"/>
      <c r="AE107" s="23"/>
    </row>
    <row r="108" spans="1:31" ht="12">
      <c r="A108" s="22"/>
      <c r="D108" s="3" t="s">
        <v>77</v>
      </c>
      <c r="AB108" s="17">
        <v>165</v>
      </c>
      <c r="AD108" s="17">
        <v>155</v>
      </c>
      <c r="AE108" s="23"/>
    </row>
    <row r="109" spans="1:31" ht="12">
      <c r="A109" s="22"/>
      <c r="D109" s="3" t="s">
        <v>71</v>
      </c>
      <c r="AB109" s="17">
        <v>353</v>
      </c>
      <c r="AD109" s="17">
        <v>357</v>
      </c>
      <c r="AE109" s="23"/>
    </row>
    <row r="110" spans="1:31" ht="12">
      <c r="A110" s="22"/>
      <c r="D110" s="3" t="s">
        <v>79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X110" s="8"/>
      <c r="Z110" s="8"/>
      <c r="AB110" s="8">
        <v>59</v>
      </c>
      <c r="AD110" s="8">
        <v>62</v>
      </c>
      <c r="AE110" s="23"/>
    </row>
    <row r="111" spans="1:31" ht="12">
      <c r="A111" s="22"/>
      <c r="B111" s="6"/>
      <c r="C111" s="6"/>
      <c r="D111" s="6"/>
      <c r="E111" s="6"/>
      <c r="F111" s="1">
        <v>429</v>
      </c>
      <c r="G111" s="1">
        <v>361</v>
      </c>
      <c r="H111" s="1">
        <v>376</v>
      </c>
      <c r="I111" s="1">
        <v>377</v>
      </c>
      <c r="J111" s="1">
        <v>352</v>
      </c>
      <c r="K111" s="1">
        <v>377</v>
      </c>
      <c r="L111" s="7">
        <v>434</v>
      </c>
      <c r="M111" s="7">
        <v>474</v>
      </c>
      <c r="N111" s="7">
        <v>497</v>
      </c>
      <c r="O111" s="7">
        <v>593</v>
      </c>
      <c r="P111" s="7">
        <v>620</v>
      </c>
      <c r="Q111" s="7">
        <v>578</v>
      </c>
      <c r="R111" s="7">
        <v>566</v>
      </c>
      <c r="S111" s="7">
        <v>547</v>
      </c>
      <c r="T111" s="13">
        <v>500</v>
      </c>
      <c r="U111" s="13">
        <v>526</v>
      </c>
      <c r="V111" s="13">
        <v>608</v>
      </c>
      <c r="W111" s="6"/>
      <c r="X111" s="13">
        <v>620</v>
      </c>
      <c r="Y111" s="6"/>
      <c r="Z111" s="13">
        <v>637</v>
      </c>
      <c r="AA111" s="6"/>
      <c r="AB111" s="17">
        <f>SUM(AB108:AB110)</f>
        <v>577</v>
      </c>
      <c r="AC111" s="6"/>
      <c r="AD111" s="17">
        <f>SUM(AD108:AD110)</f>
        <v>574</v>
      </c>
      <c r="AE111" s="23"/>
    </row>
    <row r="112" spans="1:31" ht="12">
      <c r="A112" s="22"/>
      <c r="B112" s="5"/>
      <c r="C112" s="5"/>
      <c r="D112" s="5"/>
      <c r="E112" s="5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5"/>
      <c r="X112" s="5"/>
      <c r="Y112" s="5"/>
      <c r="Z112" s="5"/>
      <c r="AA112" s="5"/>
      <c r="AB112" s="8"/>
      <c r="AC112" s="5"/>
      <c r="AD112" s="8"/>
      <c r="AE112" s="23"/>
    </row>
    <row r="113" spans="1:31" ht="12">
      <c r="A113" s="22"/>
      <c r="B113" s="6"/>
      <c r="C113" s="6"/>
      <c r="D113" s="6"/>
      <c r="E113" s="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6"/>
      <c r="X113" s="6"/>
      <c r="Y113" s="6"/>
      <c r="Z113" s="6"/>
      <c r="AA113" s="6"/>
      <c r="AB113" s="7"/>
      <c r="AC113" s="6"/>
      <c r="AD113" s="7"/>
      <c r="AE113" s="23"/>
    </row>
    <row r="114" spans="1:31" ht="12">
      <c r="A114" s="22"/>
      <c r="B114" s="6" t="s">
        <v>90</v>
      </c>
      <c r="C114" s="6"/>
      <c r="D114" s="6"/>
      <c r="E114" s="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6"/>
      <c r="X114" s="6"/>
      <c r="Y114" s="6"/>
      <c r="Z114" s="6"/>
      <c r="AA114" s="6"/>
      <c r="AB114" s="7"/>
      <c r="AC114" s="6"/>
      <c r="AD114" s="7"/>
      <c r="AE114" s="23"/>
    </row>
    <row r="115" spans="1:31" ht="12">
      <c r="A115" s="22"/>
      <c r="B115" s="6" t="s">
        <v>91</v>
      </c>
      <c r="C115" s="6"/>
      <c r="D115" s="6"/>
      <c r="E115" s="6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6"/>
      <c r="X115" s="6"/>
      <c r="Y115" s="6"/>
      <c r="Z115" s="6"/>
      <c r="AA115" s="6"/>
      <c r="AB115" s="7"/>
      <c r="AC115" s="6"/>
      <c r="AD115" s="7"/>
      <c r="AE115" s="23"/>
    </row>
    <row r="116" spans="1:31" ht="12">
      <c r="A116" s="22"/>
      <c r="B116" s="6"/>
      <c r="C116" s="6"/>
      <c r="D116" s="6"/>
      <c r="E116" s="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6"/>
      <c r="X116" s="6"/>
      <c r="Y116" s="6"/>
      <c r="Z116" s="6"/>
      <c r="AA116" s="6"/>
      <c r="AB116" s="7"/>
      <c r="AC116" s="6"/>
      <c r="AD116" s="7"/>
      <c r="AE116" s="23"/>
    </row>
    <row r="117" spans="1:31" ht="12.75">
      <c r="A117" s="25"/>
      <c r="B117" s="60" t="s">
        <v>56</v>
      </c>
      <c r="C117" s="60"/>
      <c r="D117" s="60"/>
      <c r="E117" s="5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5"/>
      <c r="X117" s="5"/>
      <c r="Y117" s="5"/>
      <c r="Z117" s="5"/>
      <c r="AA117" s="5"/>
      <c r="AB117" s="8"/>
      <c r="AC117" s="5"/>
      <c r="AD117" s="8" t="s">
        <v>93</v>
      </c>
      <c r="AE117" s="26"/>
    </row>
    <row r="118" spans="20:30" ht="12">
      <c r="T118" s="7"/>
      <c r="U118" s="7"/>
      <c r="V118" s="7"/>
      <c r="W118" s="6"/>
      <c r="X118" s="6"/>
      <c r="Y118" s="6"/>
      <c r="Z118" s="6"/>
      <c r="AA118" s="6"/>
      <c r="AB118" s="7"/>
      <c r="AC118" s="6"/>
      <c r="AD118" s="7"/>
    </row>
  </sheetData>
  <sheetProtection/>
  <mergeCells count="2">
    <mergeCell ref="A2:AE2"/>
    <mergeCell ref="B117:D117"/>
  </mergeCells>
  <hyperlinks>
    <hyperlink ref="B117:D117" r:id="rId1" display="Source: IPEDS HR Survey"/>
  </hyperlinks>
  <printOptions/>
  <pageMargins left="0.75" right="0.5" top="0.5" bottom="0.5" header="0.5" footer="0.5"/>
  <pageSetup horizontalDpi="600" verticalDpi="600" orientation="portrait" scale="84" r:id="rId2"/>
  <rowBreaks count="1" manualBreakCount="1"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K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3" width="3.00390625" style="3" customWidth="1"/>
    <col min="4" max="4" width="32.57421875" style="3" customWidth="1"/>
    <col min="5" max="5" width="3.7109375" style="3" customWidth="1"/>
    <col min="6" max="21" width="7.7109375" style="17" hidden="1" customWidth="1"/>
    <col min="22" max="22" width="7.7109375" style="17" customWidth="1"/>
    <col min="23" max="23" width="3.7109375" style="3" customWidth="1"/>
    <col min="24" max="24" width="7.7109375" style="17" customWidth="1"/>
    <col min="25" max="25" width="3.7109375" style="3" customWidth="1"/>
    <col min="26" max="26" width="7.7109375" style="17" customWidth="1"/>
    <col min="27" max="27" width="3.7109375" style="3" customWidth="1"/>
    <col min="28" max="28" width="7.7109375" style="17" customWidth="1"/>
    <col min="29" max="29" width="3.7109375" style="3" customWidth="1"/>
    <col min="30" max="30" width="7.7109375" style="17" customWidth="1"/>
    <col min="31" max="31" width="2.7109375" style="3" customWidth="1"/>
    <col min="32" max="33" width="9.140625" style="3" customWidth="1"/>
    <col min="34" max="34" width="25.7109375" style="3" customWidth="1"/>
    <col min="35" max="35" width="9.140625" style="3" customWidth="1"/>
    <col min="36" max="16384" width="9.140625" style="3" customWidth="1"/>
  </cols>
  <sheetData>
    <row r="2" spans="1:31" ht="12.75">
      <c r="A2" s="56" t="s">
        <v>38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9"/>
    </row>
    <row r="3" spans="1:31" ht="12">
      <c r="A3" s="22"/>
      <c r="B3" s="5"/>
      <c r="C3" s="5"/>
      <c r="D3" s="5"/>
      <c r="E3" s="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5"/>
      <c r="X3" s="8"/>
      <c r="Y3" s="5"/>
      <c r="Z3" s="8"/>
      <c r="AA3" s="5"/>
      <c r="AB3" s="8"/>
      <c r="AC3" s="5"/>
      <c r="AD3" s="8"/>
      <c r="AE3" s="23"/>
    </row>
    <row r="4" spans="1:31" ht="12.75">
      <c r="A4" s="22"/>
      <c r="B4" s="2" t="s">
        <v>54</v>
      </c>
      <c r="C4" s="2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"/>
      <c r="X4" s="7"/>
      <c r="Y4" s="6"/>
      <c r="Z4" s="7"/>
      <c r="AA4" s="6"/>
      <c r="AB4" s="7"/>
      <c r="AC4" s="6"/>
      <c r="AD4" s="7"/>
      <c r="AE4" s="23"/>
    </row>
    <row r="5" spans="1:31" ht="12.75">
      <c r="A5" s="22"/>
      <c r="B5" s="2" t="s">
        <v>34</v>
      </c>
      <c r="C5" s="2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  <c r="X5" s="7"/>
      <c r="Y5" s="6"/>
      <c r="Z5" s="7"/>
      <c r="AA5" s="6"/>
      <c r="AB5" s="7"/>
      <c r="AC5" s="6"/>
      <c r="AD5" s="7"/>
      <c r="AE5" s="23"/>
    </row>
    <row r="6" spans="1:31" ht="12.75" thickBot="1">
      <c r="A6" s="22"/>
      <c r="B6" s="4"/>
      <c r="C6" s="4"/>
      <c r="D6" s="4"/>
      <c r="E6" s="4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4"/>
      <c r="X6" s="27"/>
      <c r="Y6" s="4"/>
      <c r="Z6" s="27"/>
      <c r="AA6" s="4"/>
      <c r="AB6" s="27"/>
      <c r="AC6" s="4"/>
      <c r="AD6" s="27"/>
      <c r="AE6" s="23"/>
    </row>
    <row r="7" spans="1:31" ht="12.75" thickTop="1">
      <c r="A7" s="22"/>
      <c r="B7" s="21"/>
      <c r="C7" s="5"/>
      <c r="D7" s="5"/>
      <c r="E7" s="5"/>
      <c r="F7" s="31" t="s">
        <v>44</v>
      </c>
      <c r="G7" s="31" t="s">
        <v>43</v>
      </c>
      <c r="H7" s="31" t="s">
        <v>42</v>
      </c>
      <c r="I7" s="31" t="s">
        <v>41</v>
      </c>
      <c r="J7" s="31" t="s">
        <v>40</v>
      </c>
      <c r="K7" s="31" t="s">
        <v>39</v>
      </c>
      <c r="L7" s="31" t="s">
        <v>29</v>
      </c>
      <c r="M7" s="31" t="s">
        <v>28</v>
      </c>
      <c r="N7" s="31" t="s">
        <v>2</v>
      </c>
      <c r="O7" s="31" t="s">
        <v>1</v>
      </c>
      <c r="P7" s="31" t="s">
        <v>0</v>
      </c>
      <c r="Q7" s="31" t="s">
        <v>47</v>
      </c>
      <c r="R7" s="31" t="s">
        <v>55</v>
      </c>
      <c r="S7" s="31" t="s">
        <v>57</v>
      </c>
      <c r="T7" s="31" t="s">
        <v>58</v>
      </c>
      <c r="U7" s="31" t="s">
        <v>59</v>
      </c>
      <c r="V7" s="31" t="s">
        <v>61</v>
      </c>
      <c r="W7" s="30"/>
      <c r="X7" s="31" t="s">
        <v>64</v>
      </c>
      <c r="Y7" s="30"/>
      <c r="Z7" s="31" t="s">
        <v>65</v>
      </c>
      <c r="AA7" s="30"/>
      <c r="AB7" s="31" t="s">
        <v>66</v>
      </c>
      <c r="AC7" s="30"/>
      <c r="AD7" s="31" t="s">
        <v>92</v>
      </c>
      <c r="AE7" s="23"/>
    </row>
    <row r="8" spans="1:31" ht="12">
      <c r="A8" s="22"/>
      <c r="B8" s="15" t="s">
        <v>46</v>
      </c>
      <c r="C8" s="34"/>
      <c r="D8" s="34"/>
      <c r="E8" s="34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8"/>
      <c r="X8" s="37"/>
      <c r="Y8" s="38"/>
      <c r="Z8" s="37"/>
      <c r="AA8" s="38"/>
      <c r="AB8" s="37"/>
      <c r="AC8" s="38"/>
      <c r="AD8" s="37"/>
      <c r="AE8" s="23"/>
    </row>
    <row r="9" spans="1:37" s="42" customFormat="1" ht="12">
      <c r="A9" s="39"/>
      <c r="B9" s="40"/>
      <c r="C9" s="40"/>
      <c r="D9" s="40"/>
      <c r="E9" s="40"/>
      <c r="F9" s="13">
        <f aca="true" t="shared" si="0" ref="F9:U9">F14+F111</f>
        <v>2099</v>
      </c>
      <c r="G9" s="13">
        <f t="shared" si="0"/>
        <v>2071</v>
      </c>
      <c r="H9" s="13">
        <f t="shared" si="0"/>
        <v>2137</v>
      </c>
      <c r="I9" s="13">
        <f t="shared" si="0"/>
        <v>2224</v>
      </c>
      <c r="J9" s="13">
        <f t="shared" si="0"/>
        <v>2322</v>
      </c>
      <c r="K9" s="13">
        <f t="shared" si="0"/>
        <v>2352</v>
      </c>
      <c r="L9" s="13">
        <f t="shared" si="0"/>
        <v>2337</v>
      </c>
      <c r="M9" s="13">
        <f t="shared" si="0"/>
        <v>2429</v>
      </c>
      <c r="N9" s="13">
        <f t="shared" si="0"/>
        <v>2497</v>
      </c>
      <c r="O9" s="13">
        <f t="shared" si="0"/>
        <v>2547</v>
      </c>
      <c r="P9" s="13">
        <f t="shared" si="0"/>
        <v>2510</v>
      </c>
      <c r="Q9" s="13">
        <f t="shared" si="0"/>
        <v>2595</v>
      </c>
      <c r="R9" s="13">
        <f t="shared" si="0"/>
        <v>2540</v>
      </c>
      <c r="S9" s="13">
        <f t="shared" si="0"/>
        <v>2674</v>
      </c>
      <c r="T9" s="13">
        <f t="shared" si="0"/>
        <v>2657</v>
      </c>
      <c r="U9" s="13">
        <f t="shared" si="0"/>
        <v>2593</v>
      </c>
      <c r="V9" s="13">
        <f>V14+V111</f>
        <v>2576</v>
      </c>
      <c r="W9" s="40"/>
      <c r="X9" s="13">
        <f>X14+X111</f>
        <v>2691</v>
      </c>
      <c r="Y9" s="40"/>
      <c r="Z9" s="13">
        <f>Z14+Z111</f>
        <v>2626</v>
      </c>
      <c r="AA9" s="40"/>
      <c r="AB9" s="13">
        <f>AB14+AB111</f>
        <v>2702</v>
      </c>
      <c r="AC9" s="40"/>
      <c r="AD9" s="13">
        <f>AD14+AD111</f>
        <v>2696</v>
      </c>
      <c r="AE9" s="41"/>
      <c r="AF9" s="3"/>
      <c r="AG9" s="3"/>
      <c r="AH9" s="3"/>
      <c r="AI9" s="3"/>
      <c r="AJ9" s="3"/>
      <c r="AK9" s="3"/>
    </row>
    <row r="10" spans="1:31" ht="12">
      <c r="A10" s="22"/>
      <c r="B10" s="6"/>
      <c r="C10" s="6"/>
      <c r="D10" s="6"/>
      <c r="E10" s="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6"/>
      <c r="X10" s="35"/>
      <c r="Y10" s="36"/>
      <c r="Z10" s="35"/>
      <c r="AA10" s="36"/>
      <c r="AB10" s="35"/>
      <c r="AC10" s="36"/>
      <c r="AD10" s="35"/>
      <c r="AE10" s="23"/>
    </row>
    <row r="11" spans="1:31" ht="12">
      <c r="A11" s="22"/>
      <c r="B11" s="24" t="s">
        <v>3</v>
      </c>
      <c r="C11" s="24"/>
      <c r="D11" s="24"/>
      <c r="E11" s="24"/>
      <c r="F11" s="32"/>
      <c r="G11" s="32"/>
      <c r="H11" s="32"/>
      <c r="I11" s="32"/>
      <c r="J11" s="32"/>
      <c r="K11" s="3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24"/>
      <c r="X11" s="11"/>
      <c r="Y11" s="24"/>
      <c r="Z11" s="11"/>
      <c r="AA11" s="24"/>
      <c r="AB11" s="11"/>
      <c r="AC11" s="24"/>
      <c r="AD11" s="11"/>
      <c r="AE11" s="23"/>
    </row>
    <row r="12" spans="1:31" ht="12">
      <c r="A12" s="22"/>
      <c r="B12" s="6"/>
      <c r="C12" s="6"/>
      <c r="D12" s="6" t="s">
        <v>4</v>
      </c>
      <c r="E12" s="6"/>
      <c r="F12" s="7">
        <v>1138</v>
      </c>
      <c r="G12" s="7">
        <v>1177</v>
      </c>
      <c r="H12" s="7">
        <v>1193</v>
      </c>
      <c r="I12" s="7">
        <v>1265</v>
      </c>
      <c r="J12" s="7">
        <v>1320</v>
      </c>
      <c r="K12" s="7">
        <v>1318</v>
      </c>
      <c r="L12" s="7">
        <v>1331</v>
      </c>
      <c r="M12" s="7">
        <v>1320</v>
      </c>
      <c r="N12" s="7">
        <v>1355</v>
      </c>
      <c r="O12" s="7">
        <v>1364</v>
      </c>
      <c r="P12" s="7">
        <v>1385</v>
      </c>
      <c r="Q12" s="7">
        <v>1383</v>
      </c>
      <c r="R12" s="7">
        <v>1417</v>
      </c>
      <c r="S12" s="7">
        <v>1463</v>
      </c>
      <c r="T12" s="7">
        <v>1499</v>
      </c>
      <c r="U12" s="7">
        <v>1502</v>
      </c>
      <c r="V12" s="7">
        <v>1450</v>
      </c>
      <c r="W12" s="6"/>
      <c r="X12" s="7">
        <v>1496</v>
      </c>
      <c r="Y12" s="6"/>
      <c r="Z12" s="7">
        <v>1461</v>
      </c>
      <c r="AA12" s="6"/>
      <c r="AB12" s="43">
        <f>AB16+AB76</f>
        <v>1476</v>
      </c>
      <c r="AC12" s="6"/>
      <c r="AD12" s="43">
        <f>AD16+AD76</f>
        <v>1479</v>
      </c>
      <c r="AE12" s="49"/>
    </row>
    <row r="13" spans="1:31" ht="12">
      <c r="A13" s="22"/>
      <c r="B13" s="6"/>
      <c r="C13" s="6"/>
      <c r="D13" s="6" t="s">
        <v>7</v>
      </c>
      <c r="E13" s="6"/>
      <c r="F13" s="8">
        <v>786</v>
      </c>
      <c r="G13" s="8">
        <v>708</v>
      </c>
      <c r="H13" s="8">
        <v>753</v>
      </c>
      <c r="I13" s="8">
        <v>792</v>
      </c>
      <c r="J13" s="8">
        <v>827</v>
      </c>
      <c r="K13" s="8">
        <v>859</v>
      </c>
      <c r="L13" s="8">
        <v>798</v>
      </c>
      <c r="M13" s="8">
        <v>859</v>
      </c>
      <c r="N13" s="8">
        <v>859</v>
      </c>
      <c r="O13" s="8">
        <v>889</v>
      </c>
      <c r="P13" s="8">
        <v>843</v>
      </c>
      <c r="Q13" s="8">
        <v>929</v>
      </c>
      <c r="R13" s="8">
        <v>828</v>
      </c>
      <c r="S13" s="8">
        <v>874</v>
      </c>
      <c r="T13" s="8">
        <v>805</v>
      </c>
      <c r="U13" s="8">
        <v>740</v>
      </c>
      <c r="V13" s="8">
        <v>763</v>
      </c>
      <c r="W13" s="6"/>
      <c r="X13" s="8">
        <v>791</v>
      </c>
      <c r="Y13" s="6"/>
      <c r="Z13" s="8">
        <v>764</v>
      </c>
      <c r="AA13" s="6"/>
      <c r="AB13" s="44">
        <f>AB17+AB77</f>
        <v>839</v>
      </c>
      <c r="AC13" s="6"/>
      <c r="AD13" s="44">
        <f>AD17+AD77</f>
        <v>842</v>
      </c>
      <c r="AE13" s="49"/>
    </row>
    <row r="14" spans="1:31" ht="12">
      <c r="A14" s="22"/>
      <c r="B14" s="6"/>
      <c r="C14" s="6"/>
      <c r="D14" s="9"/>
      <c r="E14" s="9"/>
      <c r="F14" s="7">
        <f aca="true" t="shared" si="1" ref="F14:K14">SUM(F12:F13)</f>
        <v>1924</v>
      </c>
      <c r="G14" s="7">
        <f t="shared" si="1"/>
        <v>1885</v>
      </c>
      <c r="H14" s="7">
        <f t="shared" si="1"/>
        <v>1946</v>
      </c>
      <c r="I14" s="7">
        <f t="shared" si="1"/>
        <v>2057</v>
      </c>
      <c r="J14" s="7">
        <f t="shared" si="1"/>
        <v>2147</v>
      </c>
      <c r="K14" s="7">
        <f t="shared" si="1"/>
        <v>2177</v>
      </c>
      <c r="L14" s="7">
        <f aca="true" t="shared" si="2" ref="L14:Q14">SUM(L12:L13)</f>
        <v>2129</v>
      </c>
      <c r="M14" s="7">
        <f t="shared" si="2"/>
        <v>2179</v>
      </c>
      <c r="N14" s="7">
        <f t="shared" si="2"/>
        <v>2214</v>
      </c>
      <c r="O14" s="7">
        <f t="shared" si="2"/>
        <v>2253</v>
      </c>
      <c r="P14" s="7">
        <f t="shared" si="2"/>
        <v>2228</v>
      </c>
      <c r="Q14" s="7">
        <f t="shared" si="2"/>
        <v>2312</v>
      </c>
      <c r="R14" s="7">
        <f>SUM(R12:R13)</f>
        <v>2245</v>
      </c>
      <c r="S14" s="7">
        <f>SUM(S12:S13)</f>
        <v>2337</v>
      </c>
      <c r="T14" s="7">
        <f>SUM(T12:T13)</f>
        <v>2304</v>
      </c>
      <c r="U14" s="7">
        <f>SUM(U12:U13)</f>
        <v>2242</v>
      </c>
      <c r="V14" s="7">
        <f>SUM(V12:V13)</f>
        <v>2213</v>
      </c>
      <c r="W14" s="9"/>
      <c r="X14" s="7">
        <f>SUM(X12:X13)</f>
        <v>2287</v>
      </c>
      <c r="Y14" s="9"/>
      <c r="Z14" s="7">
        <f>SUM(Z12:Z13)</f>
        <v>2225</v>
      </c>
      <c r="AA14" s="9"/>
      <c r="AB14" s="43">
        <f>SUM(AB12:AB13)</f>
        <v>2315</v>
      </c>
      <c r="AC14" s="9"/>
      <c r="AD14" s="43">
        <f>SUM(AD12:AD13)</f>
        <v>2321</v>
      </c>
      <c r="AE14" s="49"/>
    </row>
    <row r="15" spans="1:31" ht="12">
      <c r="A15" s="22"/>
      <c r="B15" s="15" t="s">
        <v>27</v>
      </c>
      <c r="C15" s="15"/>
      <c r="D15" s="10"/>
      <c r="E15" s="10"/>
      <c r="F15" s="28"/>
      <c r="G15" s="28"/>
      <c r="H15" s="28"/>
      <c r="I15" s="28"/>
      <c r="J15" s="28"/>
      <c r="K15" s="28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  <c r="X15" s="11"/>
      <c r="Y15" s="10"/>
      <c r="Z15" s="11"/>
      <c r="AA15" s="10"/>
      <c r="AB15" s="11"/>
      <c r="AC15" s="10"/>
      <c r="AD15" s="11"/>
      <c r="AE15" s="23"/>
    </row>
    <row r="16" spans="1:31" ht="12">
      <c r="A16" s="22"/>
      <c r="B16" s="6"/>
      <c r="C16" s="6"/>
      <c r="D16" s="6" t="s">
        <v>4</v>
      </c>
      <c r="Z16" s="3"/>
      <c r="AA16" s="6"/>
      <c r="AB16" s="7">
        <f>AB23</f>
        <v>508</v>
      </c>
      <c r="AC16" s="6"/>
      <c r="AD16" s="7">
        <f>AD23</f>
        <v>504</v>
      </c>
      <c r="AE16" s="23"/>
    </row>
    <row r="17" spans="1:31" ht="12">
      <c r="A17" s="22"/>
      <c r="B17" s="6"/>
      <c r="C17" s="6"/>
      <c r="D17" s="6" t="s">
        <v>5</v>
      </c>
      <c r="Z17" s="3"/>
      <c r="AA17" s="6"/>
      <c r="AB17" s="8">
        <f>AB71</f>
        <v>441</v>
      </c>
      <c r="AC17" s="6"/>
      <c r="AD17" s="8">
        <f>AD71</f>
        <v>446</v>
      </c>
      <c r="AE17" s="23"/>
    </row>
    <row r="18" spans="1:31" ht="12">
      <c r="A18" s="22"/>
      <c r="B18" s="6"/>
      <c r="C18" s="6"/>
      <c r="D18" s="9"/>
      <c r="Z18" s="3"/>
      <c r="AA18" s="9"/>
      <c r="AB18" s="7">
        <f>SUM(AB16:AB17)</f>
        <v>949</v>
      </c>
      <c r="AC18" s="9"/>
      <c r="AD18" s="7">
        <f>SUM(AD16:AD17)</f>
        <v>950</v>
      </c>
      <c r="AE18" s="23"/>
    </row>
    <row r="19" spans="1:31" ht="12">
      <c r="A19" s="22"/>
      <c r="B19" s="6"/>
      <c r="C19" s="12" t="s">
        <v>8</v>
      </c>
      <c r="D19" s="12"/>
      <c r="E19" s="12"/>
      <c r="F19" s="33"/>
      <c r="G19" s="33"/>
      <c r="H19" s="33"/>
      <c r="I19" s="33"/>
      <c r="J19" s="33"/>
      <c r="K19" s="3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2"/>
      <c r="X19" s="7"/>
      <c r="Y19" s="12"/>
      <c r="Z19" s="7"/>
      <c r="AA19" s="12"/>
      <c r="AB19" s="7"/>
      <c r="AC19" s="12"/>
      <c r="AD19" s="7"/>
      <c r="AE19" s="23"/>
    </row>
    <row r="20" spans="1:31" ht="12">
      <c r="A20" s="22"/>
      <c r="B20" s="6"/>
      <c r="D20" s="3" t="s">
        <v>70</v>
      </c>
      <c r="Z20" s="3"/>
      <c r="AA20" s="48"/>
      <c r="AB20" s="47">
        <v>470</v>
      </c>
      <c r="AC20" s="48"/>
      <c r="AD20" s="47">
        <v>467</v>
      </c>
      <c r="AE20" s="49"/>
    </row>
    <row r="21" spans="1:31" ht="12">
      <c r="A21" s="22"/>
      <c r="B21" s="6"/>
      <c r="D21" s="3" t="s">
        <v>71</v>
      </c>
      <c r="Z21" s="3"/>
      <c r="AA21" s="48"/>
      <c r="AB21" s="47">
        <v>20</v>
      </c>
      <c r="AC21" s="48"/>
      <c r="AD21" s="47">
        <v>19</v>
      </c>
      <c r="AE21" s="49"/>
    </row>
    <row r="22" spans="1:31" ht="12">
      <c r="A22" s="22"/>
      <c r="B22" s="6"/>
      <c r="D22" s="3" t="s">
        <v>72</v>
      </c>
      <c r="Z22" s="3"/>
      <c r="AA22" s="48"/>
      <c r="AB22" s="44">
        <v>18</v>
      </c>
      <c r="AC22" s="48"/>
      <c r="AD22" s="44">
        <v>18</v>
      </c>
      <c r="AE22" s="49"/>
    </row>
    <row r="23" spans="1:31" ht="12">
      <c r="A23" s="22"/>
      <c r="B23" s="6"/>
      <c r="Z23" s="3"/>
      <c r="AA23" s="48"/>
      <c r="AB23" s="47">
        <f>SUM(AB20:AB22)</f>
        <v>508</v>
      </c>
      <c r="AC23" s="48"/>
      <c r="AD23" s="47">
        <f>SUM(AD20:AD22)</f>
        <v>504</v>
      </c>
      <c r="AE23" s="49"/>
    </row>
    <row r="24" spans="1:31" ht="12">
      <c r="A24" s="22"/>
      <c r="B24" s="6"/>
      <c r="C24" s="6" t="s">
        <v>85</v>
      </c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6"/>
      <c r="X24" s="7"/>
      <c r="Y24" s="6"/>
      <c r="Z24" s="43"/>
      <c r="AA24" s="50"/>
      <c r="AB24" s="43"/>
      <c r="AC24" s="50"/>
      <c r="AD24" s="43"/>
      <c r="AE24" s="49"/>
    </row>
    <row r="25" spans="1:31" ht="12">
      <c r="A25" s="22"/>
      <c r="B25" s="6"/>
      <c r="C25" s="6"/>
      <c r="D25" s="6" t="s">
        <v>10</v>
      </c>
      <c r="Z25" s="3"/>
      <c r="AA25" s="50"/>
      <c r="AB25" s="45">
        <v>28</v>
      </c>
      <c r="AC25" s="50"/>
      <c r="AD25" s="45">
        <v>30</v>
      </c>
      <c r="AE25" s="49"/>
    </row>
    <row r="26" spans="1:31" ht="12">
      <c r="A26" s="22"/>
      <c r="B26" s="6"/>
      <c r="C26" s="6"/>
      <c r="D26" s="6" t="s">
        <v>11</v>
      </c>
      <c r="Z26" s="3"/>
      <c r="AA26" s="50"/>
      <c r="AB26" s="45">
        <v>43</v>
      </c>
      <c r="AC26" s="50"/>
      <c r="AD26" s="45">
        <v>49</v>
      </c>
      <c r="AE26" s="49"/>
    </row>
    <row r="27" spans="1:31" ht="12">
      <c r="A27" s="22"/>
      <c r="B27" s="6"/>
      <c r="C27" s="6"/>
      <c r="D27" s="6" t="s">
        <v>12</v>
      </c>
      <c r="Z27" s="3"/>
      <c r="AA27" s="50"/>
      <c r="AB27" s="45">
        <v>80</v>
      </c>
      <c r="AC27" s="50"/>
      <c r="AD27" s="45">
        <v>68</v>
      </c>
      <c r="AE27" s="49"/>
    </row>
    <row r="28" spans="1:31" ht="12">
      <c r="A28" s="22"/>
      <c r="B28" s="6"/>
      <c r="C28" s="6"/>
      <c r="D28" s="6" t="s">
        <v>13</v>
      </c>
      <c r="Z28" s="3"/>
      <c r="AA28" s="50"/>
      <c r="AB28" s="45">
        <v>3</v>
      </c>
      <c r="AC28" s="50"/>
      <c r="AD28" s="45">
        <v>3</v>
      </c>
      <c r="AE28" s="49"/>
    </row>
    <row r="29" spans="1:31" ht="12">
      <c r="A29" s="22"/>
      <c r="B29" s="6"/>
      <c r="C29" s="6"/>
      <c r="D29" s="6" t="s">
        <v>14</v>
      </c>
      <c r="Z29" s="3"/>
      <c r="AA29" s="50"/>
      <c r="AB29" s="45">
        <v>23</v>
      </c>
      <c r="AC29" s="50"/>
      <c r="AD29" s="45">
        <v>29</v>
      </c>
      <c r="AE29" s="49"/>
    </row>
    <row r="30" spans="1:31" ht="12">
      <c r="A30" s="22"/>
      <c r="B30" s="6"/>
      <c r="C30" s="6"/>
      <c r="D30" s="6" t="s">
        <v>89</v>
      </c>
      <c r="Z30" s="3"/>
      <c r="AA30" s="50"/>
      <c r="AB30" s="51">
        <v>7</v>
      </c>
      <c r="AC30" s="50"/>
      <c r="AD30" s="51">
        <v>2</v>
      </c>
      <c r="AE30" s="49"/>
    </row>
    <row r="31" spans="1:31" ht="12">
      <c r="A31" s="22"/>
      <c r="B31" s="6"/>
      <c r="C31" s="6"/>
      <c r="D31" s="9"/>
      <c r="Z31" s="3"/>
      <c r="AA31" s="52"/>
      <c r="AB31" s="45">
        <f>SUM(AB25:AB30)</f>
        <v>184</v>
      </c>
      <c r="AC31" s="52"/>
      <c r="AD31" s="45">
        <f>SUM(AD25:AD30)</f>
        <v>181</v>
      </c>
      <c r="AE31" s="49"/>
    </row>
    <row r="32" spans="1:31" ht="12">
      <c r="A32" s="22"/>
      <c r="B32" s="6"/>
      <c r="C32" s="6" t="s">
        <v>86</v>
      </c>
      <c r="D32" s="6"/>
      <c r="Z32" s="3"/>
      <c r="AA32" s="50"/>
      <c r="AB32" s="43"/>
      <c r="AC32" s="50"/>
      <c r="AD32" s="43"/>
      <c r="AE32" s="49"/>
    </row>
    <row r="33" spans="1:31" ht="12">
      <c r="A33" s="22"/>
      <c r="B33" s="6"/>
      <c r="C33" s="6"/>
      <c r="D33" s="6" t="s">
        <v>10</v>
      </c>
      <c r="Z33" s="3"/>
      <c r="AA33" s="50"/>
      <c r="AB33" s="45">
        <v>100</v>
      </c>
      <c r="AC33" s="50"/>
      <c r="AD33" s="45">
        <v>108</v>
      </c>
      <c r="AE33" s="49"/>
    </row>
    <row r="34" spans="1:31" ht="12">
      <c r="A34" s="22"/>
      <c r="B34" s="6"/>
      <c r="C34" s="6"/>
      <c r="D34" s="6" t="s">
        <v>11</v>
      </c>
      <c r="Z34" s="3"/>
      <c r="AA34" s="50"/>
      <c r="AB34" s="45">
        <v>124</v>
      </c>
      <c r="AC34" s="50"/>
      <c r="AD34" s="45">
        <v>129</v>
      </c>
      <c r="AE34" s="49"/>
    </row>
    <row r="35" spans="1:31" ht="12">
      <c r="A35" s="22"/>
      <c r="B35" s="6"/>
      <c r="C35" s="6"/>
      <c r="D35" s="6" t="s">
        <v>12</v>
      </c>
      <c r="Z35" s="3"/>
      <c r="AA35" s="50"/>
      <c r="AB35" s="45">
        <v>0</v>
      </c>
      <c r="AC35" s="50"/>
      <c r="AD35" s="45">
        <v>0</v>
      </c>
      <c r="AE35" s="49"/>
    </row>
    <row r="36" spans="1:31" ht="12">
      <c r="A36" s="22"/>
      <c r="B36" s="6"/>
      <c r="C36" s="6"/>
      <c r="D36" s="6" t="s">
        <v>13</v>
      </c>
      <c r="Z36" s="3"/>
      <c r="AA36" s="50"/>
      <c r="AB36" s="45">
        <v>0</v>
      </c>
      <c r="AC36" s="50"/>
      <c r="AD36" s="45">
        <v>0</v>
      </c>
      <c r="AE36" s="49"/>
    </row>
    <row r="37" spans="1:31" ht="12">
      <c r="A37" s="22"/>
      <c r="B37" s="6"/>
      <c r="C37" s="6"/>
      <c r="D37" s="6" t="s">
        <v>14</v>
      </c>
      <c r="Z37" s="3"/>
      <c r="AA37" s="50"/>
      <c r="AB37" s="45">
        <v>0</v>
      </c>
      <c r="AC37" s="50"/>
      <c r="AD37" s="45">
        <v>0</v>
      </c>
      <c r="AE37" s="49"/>
    </row>
    <row r="38" spans="1:31" ht="12">
      <c r="A38" s="22"/>
      <c r="B38" s="6"/>
      <c r="C38" s="6"/>
      <c r="D38" s="6" t="s">
        <v>15</v>
      </c>
      <c r="Z38" s="3"/>
      <c r="AA38" s="50"/>
      <c r="AB38" s="51">
        <v>3</v>
      </c>
      <c r="AC38" s="50"/>
      <c r="AD38" s="51">
        <v>0</v>
      </c>
      <c r="AE38" s="49"/>
    </row>
    <row r="39" spans="1:31" ht="12">
      <c r="A39" s="22"/>
      <c r="B39" s="6"/>
      <c r="C39" s="6"/>
      <c r="D39" s="9"/>
      <c r="Z39" s="3"/>
      <c r="AA39" s="52"/>
      <c r="AB39" s="45">
        <f>SUM(AB33:AB38)</f>
        <v>227</v>
      </c>
      <c r="AC39" s="52"/>
      <c r="AD39" s="45">
        <f>SUM(AD33:AD38)</f>
        <v>237</v>
      </c>
      <c r="AE39" s="49"/>
    </row>
    <row r="40" spans="1:31" ht="12">
      <c r="A40" s="22"/>
      <c r="B40" s="6"/>
      <c r="C40" s="6" t="s">
        <v>87</v>
      </c>
      <c r="D40" s="6"/>
      <c r="Z40" s="3"/>
      <c r="AA40" s="50"/>
      <c r="AB40" s="43"/>
      <c r="AC40" s="50"/>
      <c r="AD40" s="43"/>
      <c r="AE40" s="49"/>
    </row>
    <row r="41" spans="1:31" ht="12">
      <c r="A41" s="22"/>
      <c r="B41" s="6"/>
      <c r="C41" s="6"/>
      <c r="D41" s="6" t="s">
        <v>10</v>
      </c>
      <c r="Z41" s="3"/>
      <c r="AA41" s="50"/>
      <c r="AB41" s="45">
        <v>1</v>
      </c>
      <c r="AC41" s="50"/>
      <c r="AD41" s="45">
        <v>0</v>
      </c>
      <c r="AE41" s="49"/>
    </row>
    <row r="42" spans="1:31" ht="12">
      <c r="A42" s="22"/>
      <c r="B42" s="6"/>
      <c r="C42" s="6"/>
      <c r="D42" s="6" t="s">
        <v>11</v>
      </c>
      <c r="Z42" s="3"/>
      <c r="AA42" s="50"/>
      <c r="AB42" s="45">
        <v>6</v>
      </c>
      <c r="AC42" s="50"/>
      <c r="AD42" s="45">
        <v>4</v>
      </c>
      <c r="AE42" s="49"/>
    </row>
    <row r="43" spans="1:31" ht="12">
      <c r="A43" s="22"/>
      <c r="B43" s="6"/>
      <c r="C43" s="6"/>
      <c r="D43" s="6" t="s">
        <v>12</v>
      </c>
      <c r="Z43" s="3"/>
      <c r="AA43" s="50"/>
      <c r="AB43" s="45">
        <v>52</v>
      </c>
      <c r="AC43" s="50"/>
      <c r="AD43" s="45">
        <v>45</v>
      </c>
      <c r="AE43" s="49"/>
    </row>
    <row r="44" spans="1:31" ht="12">
      <c r="A44" s="22"/>
      <c r="B44" s="6"/>
      <c r="C44" s="6"/>
      <c r="D44" s="6" t="s">
        <v>13</v>
      </c>
      <c r="Z44" s="3"/>
      <c r="AA44" s="50"/>
      <c r="AB44" s="45">
        <v>0</v>
      </c>
      <c r="AC44" s="50"/>
      <c r="AD44" s="45">
        <v>0</v>
      </c>
      <c r="AE44" s="49"/>
    </row>
    <row r="45" spans="1:31" ht="12">
      <c r="A45" s="22"/>
      <c r="B45" s="6"/>
      <c r="C45" s="6"/>
      <c r="D45" s="6" t="s">
        <v>14</v>
      </c>
      <c r="Z45" s="3"/>
      <c r="AA45" s="50"/>
      <c r="AB45" s="45">
        <v>0</v>
      </c>
      <c r="AC45" s="50"/>
      <c r="AD45" s="45">
        <v>0</v>
      </c>
      <c r="AE45" s="49"/>
    </row>
    <row r="46" spans="1:31" ht="12">
      <c r="A46" s="22"/>
      <c r="B46" s="6"/>
      <c r="C46" s="6"/>
      <c r="D46" s="6" t="s">
        <v>15</v>
      </c>
      <c r="Z46" s="3"/>
      <c r="AA46" s="50"/>
      <c r="AB46" s="51">
        <v>0</v>
      </c>
      <c r="AC46" s="50"/>
      <c r="AD46" s="51">
        <v>0</v>
      </c>
      <c r="AE46" s="49"/>
    </row>
    <row r="47" spans="1:31" ht="12">
      <c r="A47" s="22"/>
      <c r="B47" s="6"/>
      <c r="C47" s="6"/>
      <c r="D47" s="9"/>
      <c r="Z47" s="3"/>
      <c r="AA47" s="52"/>
      <c r="AB47" s="45">
        <f>SUM(AB41:AB46)</f>
        <v>59</v>
      </c>
      <c r="AC47" s="52"/>
      <c r="AD47" s="45">
        <f>SUM(AD41:AD46)</f>
        <v>49</v>
      </c>
      <c r="AE47" s="49"/>
    </row>
    <row r="48" spans="1:31" ht="12">
      <c r="A48" s="22"/>
      <c r="B48" s="6"/>
      <c r="C48" s="6" t="s">
        <v>18</v>
      </c>
      <c r="D48" s="6"/>
      <c r="Z48" s="3"/>
      <c r="AA48" s="50"/>
      <c r="AB48" s="43"/>
      <c r="AC48" s="50"/>
      <c r="AD48" s="43"/>
      <c r="AE48" s="49"/>
    </row>
    <row r="49" spans="1:31" ht="12">
      <c r="A49" s="22"/>
      <c r="B49" s="6"/>
      <c r="C49" s="6"/>
      <c r="D49" s="6" t="s">
        <v>16</v>
      </c>
      <c r="Z49" s="3"/>
      <c r="AA49" s="50"/>
      <c r="AB49" s="43">
        <v>161</v>
      </c>
      <c r="AC49" s="50"/>
      <c r="AD49" s="43">
        <v>159</v>
      </c>
      <c r="AE49" s="49"/>
    </row>
    <row r="50" spans="1:31" ht="12">
      <c r="A50" s="22"/>
      <c r="B50" s="6"/>
      <c r="C50" s="6"/>
      <c r="D50" s="6" t="s">
        <v>17</v>
      </c>
      <c r="Z50" s="3"/>
      <c r="AA50" s="50"/>
      <c r="AB50" s="44">
        <v>125</v>
      </c>
      <c r="AC50" s="50"/>
      <c r="AD50" s="44">
        <v>127</v>
      </c>
      <c r="AE50" s="49"/>
    </row>
    <row r="51" spans="1:31" ht="12">
      <c r="A51" s="22"/>
      <c r="B51" s="6"/>
      <c r="C51" s="6"/>
      <c r="D51" s="9"/>
      <c r="Z51" s="3"/>
      <c r="AA51" s="52"/>
      <c r="AB51" s="43">
        <f>SUM(AB49:AB50)</f>
        <v>286</v>
      </c>
      <c r="AC51" s="52"/>
      <c r="AD51" s="43">
        <f>SUM(AD49:AD50)</f>
        <v>286</v>
      </c>
      <c r="AE51" s="49"/>
    </row>
    <row r="52" spans="1:31" ht="12">
      <c r="A52" s="22"/>
      <c r="B52" s="6"/>
      <c r="C52" s="6" t="s">
        <v>37</v>
      </c>
      <c r="D52" s="6"/>
      <c r="Z52" s="3"/>
      <c r="AA52" s="50"/>
      <c r="AB52" s="43"/>
      <c r="AC52" s="50"/>
      <c r="AD52" s="43"/>
      <c r="AE52" s="49"/>
    </row>
    <row r="53" spans="1:31" ht="12">
      <c r="A53" s="22"/>
      <c r="B53" s="6"/>
      <c r="C53" s="6"/>
      <c r="D53" s="6" t="s">
        <v>19</v>
      </c>
      <c r="Z53" s="3"/>
      <c r="AA53" s="50"/>
      <c r="AB53" s="43">
        <v>212</v>
      </c>
      <c r="AC53" s="50"/>
      <c r="AD53" s="43">
        <v>211</v>
      </c>
      <c r="AE53" s="49"/>
    </row>
    <row r="54" spans="1:31" ht="12">
      <c r="A54" s="22"/>
      <c r="B54" s="6"/>
      <c r="C54" s="6"/>
      <c r="D54" s="6" t="s">
        <v>20</v>
      </c>
      <c r="Z54" s="3"/>
      <c r="AA54" s="50"/>
      <c r="AB54" s="43">
        <v>24</v>
      </c>
      <c r="AC54" s="50"/>
      <c r="AD54" s="43">
        <v>24</v>
      </c>
      <c r="AE54" s="49"/>
    </row>
    <row r="55" spans="1:31" ht="12">
      <c r="A55" s="22"/>
      <c r="B55" s="6"/>
      <c r="C55" s="6"/>
      <c r="D55" s="6" t="s">
        <v>21</v>
      </c>
      <c r="Z55" s="3"/>
      <c r="AA55" s="50"/>
      <c r="AB55" s="43">
        <v>4</v>
      </c>
      <c r="AC55" s="50"/>
      <c r="AD55" s="43">
        <v>3</v>
      </c>
      <c r="AE55" s="49"/>
    </row>
    <row r="56" spans="1:31" ht="12">
      <c r="A56" s="22"/>
      <c r="B56" s="6"/>
      <c r="C56" s="6"/>
      <c r="D56" s="6" t="s">
        <v>22</v>
      </c>
      <c r="Z56" s="3"/>
      <c r="AA56" s="50"/>
      <c r="AB56" s="43">
        <v>37</v>
      </c>
      <c r="AC56" s="50"/>
      <c r="AD56" s="43">
        <v>36</v>
      </c>
      <c r="AE56" s="49"/>
    </row>
    <row r="57" spans="1:31" ht="12">
      <c r="A57" s="22"/>
      <c r="B57" s="6"/>
      <c r="C57" s="6"/>
      <c r="D57" s="6" t="s">
        <v>63</v>
      </c>
      <c r="Z57" s="3"/>
      <c r="AA57" s="50"/>
      <c r="AB57" s="43">
        <v>2</v>
      </c>
      <c r="AC57" s="50"/>
      <c r="AD57" s="43">
        <v>2</v>
      </c>
      <c r="AE57" s="49"/>
    </row>
    <row r="58" spans="1:31" ht="12">
      <c r="A58" s="22"/>
      <c r="B58" s="6"/>
      <c r="C58" s="6"/>
      <c r="D58" s="6" t="s">
        <v>23</v>
      </c>
      <c r="Z58" s="3"/>
      <c r="AA58" s="50"/>
      <c r="AB58" s="43">
        <v>1</v>
      </c>
      <c r="AC58" s="50"/>
      <c r="AD58" s="43">
        <v>1</v>
      </c>
      <c r="AE58" s="49"/>
    </row>
    <row r="59" spans="1:31" ht="12">
      <c r="A59" s="22"/>
      <c r="B59" s="6"/>
      <c r="C59" s="6"/>
      <c r="D59" s="6" t="s">
        <v>62</v>
      </c>
      <c r="Z59" s="3"/>
      <c r="AA59" s="50"/>
      <c r="AB59" s="43">
        <v>0</v>
      </c>
      <c r="AC59" s="50"/>
      <c r="AD59" s="43">
        <v>0</v>
      </c>
      <c r="AE59" s="49"/>
    </row>
    <row r="60" spans="1:31" ht="12">
      <c r="A60" s="22"/>
      <c r="B60" s="6"/>
      <c r="C60" s="6"/>
      <c r="D60" s="6" t="s">
        <v>24</v>
      </c>
      <c r="Z60" s="3"/>
      <c r="AA60" s="50"/>
      <c r="AB60" s="43">
        <v>3</v>
      </c>
      <c r="AC60" s="50"/>
      <c r="AD60" s="43">
        <v>5</v>
      </c>
      <c r="AE60" s="49"/>
    </row>
    <row r="61" spans="1:31" ht="12">
      <c r="A61" s="22"/>
      <c r="B61" s="6"/>
      <c r="C61" s="6"/>
      <c r="D61" s="6" t="s">
        <v>30</v>
      </c>
      <c r="Z61" s="3"/>
      <c r="AA61" s="50"/>
      <c r="AB61" s="44">
        <v>3</v>
      </c>
      <c r="AC61" s="50"/>
      <c r="AD61" s="44">
        <v>4</v>
      </c>
      <c r="AE61" s="49"/>
    </row>
    <row r="62" spans="1:31" ht="12">
      <c r="A62" s="22"/>
      <c r="B62" s="6"/>
      <c r="C62" s="6"/>
      <c r="D62" s="9"/>
      <c r="Z62" s="3"/>
      <c r="AA62" s="52"/>
      <c r="AB62" s="43">
        <f>SUM(AB53:AB61)</f>
        <v>286</v>
      </c>
      <c r="AC62" s="52"/>
      <c r="AD62" s="43">
        <f>SUM(AD53:AD61)</f>
        <v>286</v>
      </c>
      <c r="AE62" s="49"/>
    </row>
    <row r="63" spans="1:31" ht="12">
      <c r="A63" s="22"/>
      <c r="B63" s="6"/>
      <c r="C63" s="6" t="s">
        <v>88</v>
      </c>
      <c r="D63" s="6"/>
      <c r="Z63" s="3"/>
      <c r="AA63" s="50"/>
      <c r="AB63" s="43"/>
      <c r="AC63" s="50"/>
      <c r="AD63" s="43"/>
      <c r="AE63" s="49"/>
    </row>
    <row r="64" spans="1:31" ht="12">
      <c r="A64" s="22"/>
      <c r="B64" s="6"/>
      <c r="C64" s="6"/>
      <c r="D64" s="6" t="s">
        <v>45</v>
      </c>
      <c r="Z64" s="3"/>
      <c r="AA64" s="50"/>
      <c r="AB64" s="43">
        <v>13</v>
      </c>
      <c r="AC64" s="50"/>
      <c r="AD64" s="43">
        <v>13</v>
      </c>
      <c r="AE64" s="49"/>
    </row>
    <row r="65" spans="1:31" ht="12">
      <c r="A65" s="22"/>
      <c r="B65" s="6"/>
      <c r="C65" s="6"/>
      <c r="D65" s="6" t="s">
        <v>9</v>
      </c>
      <c r="Z65" s="3"/>
      <c r="AA65" s="50"/>
      <c r="AB65" s="44">
        <v>19</v>
      </c>
      <c r="AC65" s="50"/>
      <c r="AD65" s="44">
        <v>13</v>
      </c>
      <c r="AE65" s="49"/>
    </row>
    <row r="66" spans="1:31" ht="12">
      <c r="A66" s="22"/>
      <c r="B66" s="6"/>
      <c r="C66" s="6"/>
      <c r="D66" s="9"/>
      <c r="Z66" s="3"/>
      <c r="AA66" s="52"/>
      <c r="AB66" s="43">
        <f>SUM(AB64:AB65)</f>
        <v>32</v>
      </c>
      <c r="AC66" s="52"/>
      <c r="AD66" s="43">
        <f>SUM(AD64:AD65)</f>
        <v>26</v>
      </c>
      <c r="AE66" s="49"/>
    </row>
    <row r="67" spans="1:31" ht="12">
      <c r="A67" s="22"/>
      <c r="B67" s="6"/>
      <c r="C67" s="12" t="s">
        <v>6</v>
      </c>
      <c r="D67" s="12"/>
      <c r="Z67" s="3"/>
      <c r="AA67" s="53"/>
      <c r="AB67" s="43"/>
      <c r="AC67" s="53"/>
      <c r="AD67" s="43"/>
      <c r="AE67" s="49"/>
    </row>
    <row r="68" spans="1:31" ht="12">
      <c r="A68" s="22"/>
      <c r="B68" s="6"/>
      <c r="D68" s="3" t="s">
        <v>70</v>
      </c>
      <c r="Z68" s="3"/>
      <c r="AA68" s="48"/>
      <c r="AB68" s="47">
        <v>403</v>
      </c>
      <c r="AC68" s="48"/>
      <c r="AD68" s="47">
        <v>420</v>
      </c>
      <c r="AE68" s="49"/>
    </row>
    <row r="69" spans="1:31" ht="12">
      <c r="A69" s="22"/>
      <c r="B69" s="6"/>
      <c r="D69" s="3" t="s">
        <v>71</v>
      </c>
      <c r="Z69" s="3"/>
      <c r="AA69" s="48"/>
      <c r="AB69" s="47">
        <v>3</v>
      </c>
      <c r="AC69" s="48"/>
      <c r="AD69" s="47">
        <v>1</v>
      </c>
      <c r="AE69" s="49"/>
    </row>
    <row r="70" spans="1:31" ht="12">
      <c r="A70" s="22"/>
      <c r="B70" s="6"/>
      <c r="D70" s="3" t="s">
        <v>72</v>
      </c>
      <c r="Z70" s="3"/>
      <c r="AA70" s="48"/>
      <c r="AB70" s="44">
        <v>35</v>
      </c>
      <c r="AC70" s="48"/>
      <c r="AD70" s="44">
        <v>25</v>
      </c>
      <c r="AE70" s="49"/>
    </row>
    <row r="71" spans="1:31" ht="12">
      <c r="A71" s="22"/>
      <c r="B71" s="6"/>
      <c r="C71" s="6"/>
      <c r="D71" s="6"/>
      <c r="Z71" s="3"/>
      <c r="AA71" s="50"/>
      <c r="AB71" s="46">
        <f>SUM(AB68:AB70)</f>
        <v>441</v>
      </c>
      <c r="AC71" s="50"/>
      <c r="AD71" s="46">
        <f>SUM(AD68:AD70)</f>
        <v>446</v>
      </c>
      <c r="AE71" s="49"/>
    </row>
    <row r="72" spans="1:31" ht="12">
      <c r="A72" s="22"/>
      <c r="B72" s="6"/>
      <c r="C72" s="6"/>
      <c r="D72" s="9"/>
      <c r="E72" s="9"/>
      <c r="F72" s="7"/>
      <c r="G72" s="7"/>
      <c r="H72" s="7"/>
      <c r="I72" s="7"/>
      <c r="J72" s="7"/>
      <c r="K72" s="7"/>
      <c r="L72" s="7"/>
      <c r="M72" s="7"/>
      <c r="N72" s="7"/>
      <c r="O72" s="7"/>
      <c r="P72" s="13"/>
      <c r="Q72" s="13"/>
      <c r="R72" s="13"/>
      <c r="S72" s="13"/>
      <c r="T72" s="13"/>
      <c r="U72" s="13"/>
      <c r="V72" s="13"/>
      <c r="W72" s="9"/>
      <c r="X72" s="13"/>
      <c r="Y72" s="9"/>
      <c r="Z72" s="13"/>
      <c r="AA72" s="9"/>
      <c r="AB72" s="13"/>
      <c r="AC72" s="9"/>
      <c r="AD72" s="13"/>
      <c r="AE72" s="23"/>
    </row>
    <row r="73" spans="1:31" ht="12">
      <c r="A73" s="22"/>
      <c r="B73" s="6"/>
      <c r="C73" s="6"/>
      <c r="D73" s="6"/>
      <c r="E73" s="6"/>
      <c r="F73" s="19"/>
      <c r="G73" s="19"/>
      <c r="H73" s="19"/>
      <c r="I73" s="19"/>
      <c r="J73" s="19"/>
      <c r="K73" s="19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9"/>
      <c r="X73" s="7"/>
      <c r="Y73" s="9"/>
      <c r="Z73" s="7"/>
      <c r="AA73" s="9"/>
      <c r="AB73" s="7"/>
      <c r="AC73" s="9"/>
      <c r="AD73" s="7"/>
      <c r="AE73" s="23"/>
    </row>
    <row r="74" spans="1:31" ht="12">
      <c r="A74" s="22"/>
      <c r="B74" s="5"/>
      <c r="C74" s="5"/>
      <c r="D74" s="5"/>
      <c r="E74" s="5"/>
      <c r="F74" s="31" t="s">
        <v>44</v>
      </c>
      <c r="G74" s="31" t="s">
        <v>43</v>
      </c>
      <c r="H74" s="31" t="s">
        <v>42</v>
      </c>
      <c r="I74" s="31" t="s">
        <v>41</v>
      </c>
      <c r="J74" s="31" t="s">
        <v>40</v>
      </c>
      <c r="K74" s="31" t="s">
        <v>39</v>
      </c>
      <c r="L74" s="31" t="s">
        <v>29</v>
      </c>
      <c r="M74" s="31" t="s">
        <v>28</v>
      </c>
      <c r="N74" s="31" t="s">
        <v>2</v>
      </c>
      <c r="O74" s="31" t="s">
        <v>1</v>
      </c>
      <c r="P74" s="31" t="s">
        <v>0</v>
      </c>
      <c r="Q74" s="31" t="s">
        <v>47</v>
      </c>
      <c r="R74" s="31" t="s">
        <v>55</v>
      </c>
      <c r="S74" s="31" t="s">
        <v>57</v>
      </c>
      <c r="T74" s="31" t="s">
        <v>58</v>
      </c>
      <c r="U74" s="31" t="s">
        <v>59</v>
      </c>
      <c r="V74" s="31" t="s">
        <v>61</v>
      </c>
      <c r="W74" s="30"/>
      <c r="X74" s="31" t="s">
        <v>64</v>
      </c>
      <c r="Y74" s="30"/>
      <c r="Z74" s="31" t="s">
        <v>65</v>
      </c>
      <c r="AA74" s="30"/>
      <c r="AB74" s="31" t="s">
        <v>66</v>
      </c>
      <c r="AC74" s="30"/>
      <c r="AD74" s="31" t="s">
        <v>92</v>
      </c>
      <c r="AE74" s="23"/>
    </row>
    <row r="75" spans="1:31" ht="12">
      <c r="A75" s="22"/>
      <c r="B75" s="15" t="s">
        <v>36</v>
      </c>
      <c r="C75" s="15"/>
      <c r="D75" s="15"/>
      <c r="E75" s="15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5"/>
      <c r="X75" s="16"/>
      <c r="Y75" s="15"/>
      <c r="Z75" s="16"/>
      <c r="AA75" s="15"/>
      <c r="AB75" s="16"/>
      <c r="AC75" s="15"/>
      <c r="AD75" s="16"/>
      <c r="AE75" s="23"/>
    </row>
    <row r="76" spans="1:31" ht="12">
      <c r="A76" s="22"/>
      <c r="B76" s="6"/>
      <c r="C76" s="6"/>
      <c r="D76" s="6" t="s">
        <v>4</v>
      </c>
      <c r="Z76" s="3"/>
      <c r="AA76" s="6"/>
      <c r="AB76" s="13">
        <f>AB92</f>
        <v>968</v>
      </c>
      <c r="AC76" s="6"/>
      <c r="AD76" s="13">
        <f>AD92</f>
        <v>975</v>
      </c>
      <c r="AE76" s="23"/>
    </row>
    <row r="77" spans="1:31" ht="12">
      <c r="A77" s="22"/>
      <c r="B77" s="6"/>
      <c r="C77" s="6"/>
      <c r="D77" s="6" t="s">
        <v>5</v>
      </c>
      <c r="Z77" s="3"/>
      <c r="AA77" s="6"/>
      <c r="AB77" s="14">
        <f>AB106</f>
        <v>398</v>
      </c>
      <c r="AC77" s="6"/>
      <c r="AD77" s="14">
        <f>AD106</f>
        <v>396</v>
      </c>
      <c r="AE77" s="23"/>
    </row>
    <row r="78" spans="1:31" ht="12">
      <c r="A78" s="22"/>
      <c r="B78" s="6"/>
      <c r="C78" s="6"/>
      <c r="D78" s="9"/>
      <c r="Z78" s="3"/>
      <c r="AA78" s="9"/>
      <c r="AB78" s="13">
        <f>SUM(AB76:AB77)</f>
        <v>1366</v>
      </c>
      <c r="AC78" s="9"/>
      <c r="AD78" s="13">
        <f>SUM(AD76:AD77)</f>
        <v>1371</v>
      </c>
      <c r="AE78" s="23"/>
    </row>
    <row r="79" spans="1:31" ht="12">
      <c r="A79" s="22"/>
      <c r="B79" s="6"/>
      <c r="C79" s="12" t="s">
        <v>26</v>
      </c>
      <c r="D79" s="12"/>
      <c r="E79" s="12"/>
      <c r="F79" s="33"/>
      <c r="G79" s="33"/>
      <c r="H79" s="33"/>
      <c r="I79" s="33"/>
      <c r="J79" s="33"/>
      <c r="K79" s="33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12"/>
      <c r="X79" s="7"/>
      <c r="Y79" s="12"/>
      <c r="Z79" s="7"/>
      <c r="AA79" s="12"/>
      <c r="AB79" s="7"/>
      <c r="AC79" s="12"/>
      <c r="AD79" s="7"/>
      <c r="AE79" s="23"/>
    </row>
    <row r="80" spans="1:31" ht="12">
      <c r="A80" s="22"/>
      <c r="B80" s="6"/>
      <c r="C80" s="6"/>
      <c r="D80" s="3" t="s">
        <v>80</v>
      </c>
      <c r="V80" s="13"/>
      <c r="W80" s="6"/>
      <c r="X80" s="13"/>
      <c r="Y80" s="6"/>
      <c r="Z80" s="13"/>
      <c r="AA80" s="6"/>
      <c r="AB80" s="13">
        <f>3+18+5</f>
        <v>26</v>
      </c>
      <c r="AC80" s="6"/>
      <c r="AD80" s="13">
        <v>25</v>
      </c>
      <c r="AE80" s="23"/>
    </row>
    <row r="81" spans="1:31" ht="12">
      <c r="A81" s="22"/>
      <c r="B81" s="6"/>
      <c r="C81" s="6"/>
      <c r="D81" s="42" t="s">
        <v>69</v>
      </c>
      <c r="Z81" s="3"/>
      <c r="AA81" s="6"/>
      <c r="AB81" s="13">
        <v>27</v>
      </c>
      <c r="AC81" s="6"/>
      <c r="AD81" s="13">
        <v>26</v>
      </c>
      <c r="AE81" s="23"/>
    </row>
    <row r="82" spans="1:31" ht="12">
      <c r="A82" s="22"/>
      <c r="B82" s="6"/>
      <c r="C82" s="6"/>
      <c r="D82" s="3" t="s">
        <v>67</v>
      </c>
      <c r="V82" s="13"/>
      <c r="W82" s="6"/>
      <c r="X82" s="13"/>
      <c r="Y82" s="6"/>
      <c r="Z82" s="13"/>
      <c r="AA82" s="6"/>
      <c r="AB82" s="13">
        <v>200</v>
      </c>
      <c r="AC82" s="6"/>
      <c r="AD82" s="13">
        <v>212</v>
      </c>
      <c r="AE82" s="23"/>
    </row>
    <row r="83" spans="1:31" ht="12">
      <c r="A83" s="22"/>
      <c r="B83" s="6"/>
      <c r="C83" s="6"/>
      <c r="D83" s="3" t="s">
        <v>73</v>
      </c>
      <c r="V83" s="13"/>
      <c r="W83" s="6"/>
      <c r="X83" s="13"/>
      <c r="Y83" s="6"/>
      <c r="Z83" s="13"/>
      <c r="AA83" s="6"/>
      <c r="AB83" s="13">
        <v>66</v>
      </c>
      <c r="AC83" s="6"/>
      <c r="AD83" s="13">
        <v>47</v>
      </c>
      <c r="AE83" s="23"/>
    </row>
    <row r="84" spans="1:31" ht="12">
      <c r="A84" s="22"/>
      <c r="B84" s="6"/>
      <c r="C84" s="6"/>
      <c r="D84" s="3" t="s">
        <v>81</v>
      </c>
      <c r="V84" s="13"/>
      <c r="W84" s="6"/>
      <c r="X84" s="13"/>
      <c r="Y84" s="6"/>
      <c r="Z84" s="13"/>
      <c r="AA84" s="6"/>
      <c r="AB84" s="13">
        <v>109</v>
      </c>
      <c r="AC84" s="6"/>
      <c r="AD84" s="13">
        <v>99</v>
      </c>
      <c r="AE84" s="23"/>
    </row>
    <row r="85" spans="1:31" ht="12">
      <c r="A85" s="22"/>
      <c r="B85" s="6"/>
      <c r="C85" s="6"/>
      <c r="D85" s="3" t="s">
        <v>82</v>
      </c>
      <c r="V85" s="13"/>
      <c r="W85" s="6"/>
      <c r="X85" s="13"/>
      <c r="Y85" s="6"/>
      <c r="Z85" s="13"/>
      <c r="AA85" s="6"/>
      <c r="AB85" s="13">
        <v>125</v>
      </c>
      <c r="AC85" s="6"/>
      <c r="AD85" s="13">
        <v>167</v>
      </c>
      <c r="AE85" s="23"/>
    </row>
    <row r="86" spans="1:31" ht="12">
      <c r="A86" s="22"/>
      <c r="B86" s="6"/>
      <c r="C86" s="6"/>
      <c r="D86" s="3" t="s">
        <v>75</v>
      </c>
      <c r="V86" s="13"/>
      <c r="W86" s="6"/>
      <c r="X86" s="13"/>
      <c r="Y86" s="6"/>
      <c r="Z86" s="13"/>
      <c r="AA86" s="6"/>
      <c r="AB86" s="13">
        <v>15</v>
      </c>
      <c r="AC86" s="6"/>
      <c r="AD86" s="13">
        <v>16</v>
      </c>
      <c r="AE86" s="23"/>
    </row>
    <row r="87" spans="1:31" ht="12">
      <c r="A87" s="22"/>
      <c r="B87" s="6"/>
      <c r="C87" s="6"/>
      <c r="D87" s="3" t="s">
        <v>68</v>
      </c>
      <c r="V87" s="13"/>
      <c r="W87" s="6"/>
      <c r="X87" s="13"/>
      <c r="Y87" s="6"/>
      <c r="Z87" s="13"/>
      <c r="AA87" s="6"/>
      <c r="AB87" s="13">
        <v>107</v>
      </c>
      <c r="AC87" s="6"/>
      <c r="AD87" s="13">
        <v>116</v>
      </c>
      <c r="AE87" s="23"/>
    </row>
    <row r="88" spans="1:31" ht="12">
      <c r="A88" s="22"/>
      <c r="B88" s="6"/>
      <c r="C88" s="6"/>
      <c r="D88" s="3" t="s">
        <v>74</v>
      </c>
      <c r="V88" s="13"/>
      <c r="W88" s="6"/>
      <c r="X88" s="13"/>
      <c r="Y88" s="6"/>
      <c r="Z88" s="13"/>
      <c r="AA88" s="6"/>
      <c r="AB88" s="13">
        <v>3</v>
      </c>
      <c r="AC88" s="6"/>
      <c r="AD88" s="13">
        <v>3</v>
      </c>
      <c r="AE88" s="23"/>
    </row>
    <row r="89" spans="1:31" ht="12">
      <c r="A89" s="22"/>
      <c r="B89" s="6"/>
      <c r="C89" s="6"/>
      <c r="D89" s="3" t="s">
        <v>76</v>
      </c>
      <c r="V89" s="13"/>
      <c r="W89" s="6"/>
      <c r="X89" s="13"/>
      <c r="Y89" s="6"/>
      <c r="Z89" s="13"/>
      <c r="AA89" s="6"/>
      <c r="AB89" s="13">
        <v>240</v>
      </c>
      <c r="AC89" s="6"/>
      <c r="AD89" s="13">
        <v>223</v>
      </c>
      <c r="AE89" s="23"/>
    </row>
    <row r="90" spans="1:31" ht="12">
      <c r="A90" s="22"/>
      <c r="B90" s="6"/>
      <c r="C90" s="6"/>
      <c r="D90" s="3" t="s">
        <v>83</v>
      </c>
      <c r="V90" s="13"/>
      <c r="W90" s="6"/>
      <c r="X90" s="13"/>
      <c r="Y90" s="6"/>
      <c r="Z90" s="13"/>
      <c r="AA90" s="6"/>
      <c r="AB90" s="13">
        <v>39</v>
      </c>
      <c r="AC90" s="6"/>
      <c r="AD90" s="13">
        <v>35</v>
      </c>
      <c r="AE90" s="23"/>
    </row>
    <row r="91" spans="1:31" ht="12">
      <c r="A91" s="22"/>
      <c r="B91" s="6"/>
      <c r="C91" s="6"/>
      <c r="D91" s="3" t="s">
        <v>84</v>
      </c>
      <c r="Z91" s="3"/>
      <c r="AA91" s="6"/>
      <c r="AB91" s="14">
        <v>11</v>
      </c>
      <c r="AC91" s="6"/>
      <c r="AD91" s="14">
        <v>6</v>
      </c>
      <c r="AE91" s="23"/>
    </row>
    <row r="92" spans="1:31" ht="12">
      <c r="A92" s="22"/>
      <c r="B92" s="6"/>
      <c r="C92" s="6"/>
      <c r="D92" s="9"/>
      <c r="Z92" s="3"/>
      <c r="AA92" s="9"/>
      <c r="AB92" s="13">
        <f>SUM(AB80:AB91)</f>
        <v>968</v>
      </c>
      <c r="AC92" s="9"/>
      <c r="AD92" s="13">
        <f>SUM(AD80:AD91)</f>
        <v>975</v>
      </c>
      <c r="AE92" s="23"/>
    </row>
    <row r="93" spans="1:31" ht="12">
      <c r="A93" s="22"/>
      <c r="B93" s="6"/>
      <c r="C93" s="12" t="s">
        <v>25</v>
      </c>
      <c r="D93" s="12"/>
      <c r="E93" s="12"/>
      <c r="F93" s="33"/>
      <c r="G93" s="33"/>
      <c r="H93" s="33"/>
      <c r="I93" s="33"/>
      <c r="J93" s="33"/>
      <c r="K93" s="33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12"/>
      <c r="X93" s="7"/>
      <c r="Y93" s="12"/>
      <c r="Z93" s="7"/>
      <c r="AA93" s="12"/>
      <c r="AB93" s="7"/>
      <c r="AC93" s="12"/>
      <c r="AD93" s="7"/>
      <c r="AE93" s="23"/>
    </row>
    <row r="94" spans="1:31" ht="12">
      <c r="A94" s="22"/>
      <c r="B94" s="6"/>
      <c r="C94" s="6"/>
      <c r="D94" s="3" t="s">
        <v>80</v>
      </c>
      <c r="E94" s="6"/>
      <c r="F94" s="7"/>
      <c r="G94" s="7"/>
      <c r="H94" s="7"/>
      <c r="I94" s="7"/>
      <c r="J94" s="7"/>
      <c r="K94" s="7"/>
      <c r="L94" s="7"/>
      <c r="M94" s="7"/>
      <c r="N94" s="7"/>
      <c r="O94" s="7"/>
      <c r="P94" s="13"/>
      <c r="Q94" s="13"/>
      <c r="R94" s="13"/>
      <c r="S94" s="13"/>
      <c r="T94" s="13"/>
      <c r="U94" s="13"/>
      <c r="V94" s="13"/>
      <c r="W94" s="6"/>
      <c r="X94" s="13"/>
      <c r="Y94" s="6"/>
      <c r="Z94" s="13"/>
      <c r="AA94" s="6"/>
      <c r="AB94" s="13">
        <f>0+0+0</f>
        <v>0</v>
      </c>
      <c r="AC94" s="6"/>
      <c r="AD94" s="13">
        <v>0</v>
      </c>
      <c r="AE94" s="23"/>
    </row>
    <row r="95" spans="1:31" ht="12">
      <c r="A95" s="22"/>
      <c r="B95" s="6"/>
      <c r="C95" s="6"/>
      <c r="D95" s="42" t="s">
        <v>69</v>
      </c>
      <c r="E95" s="6"/>
      <c r="F95" s="7"/>
      <c r="G95" s="7"/>
      <c r="H95" s="7"/>
      <c r="I95" s="7"/>
      <c r="J95" s="7"/>
      <c r="K95" s="7"/>
      <c r="L95" s="7"/>
      <c r="M95" s="7"/>
      <c r="N95" s="7"/>
      <c r="O95" s="7"/>
      <c r="P95" s="13"/>
      <c r="Q95" s="13"/>
      <c r="R95" s="13"/>
      <c r="S95" s="13"/>
      <c r="T95" s="13"/>
      <c r="U95" s="13"/>
      <c r="V95" s="13"/>
      <c r="W95" s="6"/>
      <c r="X95" s="13"/>
      <c r="Y95" s="6"/>
      <c r="Z95" s="13"/>
      <c r="AA95" s="6"/>
      <c r="AB95" s="13">
        <v>143</v>
      </c>
      <c r="AC95" s="6"/>
      <c r="AD95" s="13">
        <v>119</v>
      </c>
      <c r="AE95" s="23"/>
    </row>
    <row r="96" spans="1:31" ht="12">
      <c r="A96" s="22"/>
      <c r="B96" s="6"/>
      <c r="C96" s="6"/>
      <c r="D96" s="3" t="s">
        <v>67</v>
      </c>
      <c r="E96" s="6"/>
      <c r="F96" s="7"/>
      <c r="G96" s="7"/>
      <c r="H96" s="7"/>
      <c r="I96" s="7"/>
      <c r="J96" s="7"/>
      <c r="K96" s="7"/>
      <c r="L96" s="7"/>
      <c r="M96" s="7"/>
      <c r="N96" s="7"/>
      <c r="O96" s="7"/>
      <c r="P96" s="13"/>
      <c r="Q96" s="13"/>
      <c r="R96" s="13"/>
      <c r="S96" s="13"/>
      <c r="T96" s="13"/>
      <c r="U96" s="13"/>
      <c r="V96" s="13"/>
      <c r="W96" s="6"/>
      <c r="X96" s="13"/>
      <c r="Y96" s="6"/>
      <c r="Z96" s="13"/>
      <c r="AA96" s="6"/>
      <c r="AB96" s="13">
        <v>10</v>
      </c>
      <c r="AC96" s="6"/>
      <c r="AD96" s="13">
        <v>14</v>
      </c>
      <c r="AE96" s="23"/>
    </row>
    <row r="97" spans="1:31" ht="12">
      <c r="A97" s="22"/>
      <c r="B97" s="6"/>
      <c r="C97" s="6"/>
      <c r="D97" s="3" t="s">
        <v>73</v>
      </c>
      <c r="E97" s="6"/>
      <c r="F97" s="7"/>
      <c r="G97" s="7"/>
      <c r="H97" s="7"/>
      <c r="I97" s="7"/>
      <c r="J97" s="7"/>
      <c r="K97" s="7"/>
      <c r="L97" s="7"/>
      <c r="M97" s="7"/>
      <c r="N97" s="7"/>
      <c r="O97" s="7"/>
      <c r="P97" s="13"/>
      <c r="Q97" s="13"/>
      <c r="R97" s="13"/>
      <c r="S97" s="13"/>
      <c r="T97" s="13"/>
      <c r="U97" s="13"/>
      <c r="V97" s="13"/>
      <c r="W97" s="6"/>
      <c r="X97" s="13"/>
      <c r="Y97" s="6"/>
      <c r="Z97" s="13"/>
      <c r="AA97" s="6"/>
      <c r="AB97" s="13">
        <v>16</v>
      </c>
      <c r="AC97" s="6"/>
      <c r="AD97" s="13">
        <v>5</v>
      </c>
      <c r="AE97" s="23"/>
    </row>
    <row r="98" spans="1:31" ht="12">
      <c r="A98" s="22"/>
      <c r="B98" s="6"/>
      <c r="C98" s="6"/>
      <c r="D98" s="3" t="s">
        <v>81</v>
      </c>
      <c r="E98" s="6"/>
      <c r="F98" s="7"/>
      <c r="G98" s="7"/>
      <c r="H98" s="7"/>
      <c r="I98" s="7"/>
      <c r="J98" s="7"/>
      <c r="K98" s="7"/>
      <c r="L98" s="7"/>
      <c r="M98" s="7"/>
      <c r="N98" s="7"/>
      <c r="O98" s="7"/>
      <c r="P98" s="13"/>
      <c r="Q98" s="13"/>
      <c r="R98" s="13"/>
      <c r="S98" s="13"/>
      <c r="T98" s="13"/>
      <c r="U98" s="13"/>
      <c r="V98" s="13"/>
      <c r="W98" s="6"/>
      <c r="X98" s="13"/>
      <c r="Y98" s="6"/>
      <c r="Z98" s="13"/>
      <c r="AA98" s="6"/>
      <c r="AB98" s="13">
        <v>36</v>
      </c>
      <c r="AC98" s="6"/>
      <c r="AD98" s="13">
        <v>35</v>
      </c>
      <c r="AE98" s="23"/>
    </row>
    <row r="99" spans="1:31" ht="12">
      <c r="A99" s="22"/>
      <c r="B99" s="6"/>
      <c r="C99" s="6"/>
      <c r="D99" s="3" t="s">
        <v>82</v>
      </c>
      <c r="E99" s="6"/>
      <c r="F99" s="7"/>
      <c r="G99" s="7"/>
      <c r="H99" s="7"/>
      <c r="I99" s="7"/>
      <c r="J99" s="7"/>
      <c r="K99" s="7"/>
      <c r="L99" s="7"/>
      <c r="M99" s="7"/>
      <c r="N99" s="7"/>
      <c r="O99" s="7"/>
      <c r="P99" s="13"/>
      <c r="Q99" s="13"/>
      <c r="R99" s="13"/>
      <c r="S99" s="13"/>
      <c r="T99" s="13"/>
      <c r="U99" s="13"/>
      <c r="V99" s="13"/>
      <c r="W99" s="6"/>
      <c r="X99" s="13"/>
      <c r="Y99" s="6"/>
      <c r="Z99" s="13"/>
      <c r="AA99" s="6"/>
      <c r="AB99" s="13">
        <v>70</v>
      </c>
      <c r="AC99" s="6"/>
      <c r="AD99" s="13">
        <v>52</v>
      </c>
      <c r="AE99" s="23"/>
    </row>
    <row r="100" spans="1:31" ht="12">
      <c r="A100" s="22"/>
      <c r="B100" s="6"/>
      <c r="C100" s="6"/>
      <c r="D100" s="3" t="s">
        <v>75</v>
      </c>
      <c r="E100" s="6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13"/>
      <c r="Q100" s="13"/>
      <c r="R100" s="13"/>
      <c r="S100" s="13"/>
      <c r="T100" s="13"/>
      <c r="U100" s="13"/>
      <c r="V100" s="13"/>
      <c r="W100" s="6"/>
      <c r="X100" s="13"/>
      <c r="Y100" s="6"/>
      <c r="Z100" s="13"/>
      <c r="AA100" s="6"/>
      <c r="AB100" s="13">
        <v>0</v>
      </c>
      <c r="AC100" s="6"/>
      <c r="AD100" s="13">
        <v>1</v>
      </c>
      <c r="AE100" s="23"/>
    </row>
    <row r="101" spans="1:31" ht="12">
      <c r="A101" s="22"/>
      <c r="B101" s="6"/>
      <c r="C101" s="6"/>
      <c r="D101" s="3" t="s">
        <v>68</v>
      </c>
      <c r="E101" s="6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13"/>
      <c r="Q101" s="13"/>
      <c r="R101" s="13"/>
      <c r="S101" s="13"/>
      <c r="T101" s="13"/>
      <c r="U101" s="13"/>
      <c r="V101" s="13"/>
      <c r="W101" s="6"/>
      <c r="X101" s="13"/>
      <c r="Y101" s="6"/>
      <c r="Z101" s="13"/>
      <c r="AA101" s="6"/>
      <c r="AB101" s="13">
        <v>42</v>
      </c>
      <c r="AC101" s="6"/>
      <c r="AD101" s="13">
        <v>44</v>
      </c>
      <c r="AE101" s="23"/>
    </row>
    <row r="102" spans="1:31" ht="12">
      <c r="A102" s="22"/>
      <c r="B102" s="6"/>
      <c r="C102" s="6"/>
      <c r="D102" s="3" t="s">
        <v>74</v>
      </c>
      <c r="E102" s="6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13"/>
      <c r="Q102" s="13"/>
      <c r="R102" s="13"/>
      <c r="S102" s="13"/>
      <c r="T102" s="13"/>
      <c r="U102" s="13"/>
      <c r="V102" s="13"/>
      <c r="W102" s="6"/>
      <c r="X102" s="13"/>
      <c r="Y102" s="6"/>
      <c r="Z102" s="13"/>
      <c r="AA102" s="6"/>
      <c r="AB102" s="13">
        <v>10</v>
      </c>
      <c r="AC102" s="6"/>
      <c r="AD102" s="13">
        <v>9</v>
      </c>
      <c r="AE102" s="23"/>
    </row>
    <row r="103" spans="1:31" ht="12">
      <c r="A103" s="22"/>
      <c r="B103" s="6"/>
      <c r="C103" s="6"/>
      <c r="D103" s="3" t="s">
        <v>76</v>
      </c>
      <c r="E103" s="6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3"/>
      <c r="Q103" s="13"/>
      <c r="R103" s="13"/>
      <c r="S103" s="13"/>
      <c r="T103" s="13"/>
      <c r="U103" s="13"/>
      <c r="V103" s="13"/>
      <c r="W103" s="6"/>
      <c r="X103" s="13"/>
      <c r="Y103" s="6"/>
      <c r="Z103" s="13"/>
      <c r="AA103" s="6"/>
      <c r="AB103" s="13">
        <v>51</v>
      </c>
      <c r="AC103" s="6"/>
      <c r="AD103" s="46">
        <v>73</v>
      </c>
      <c r="AE103" s="23"/>
    </row>
    <row r="104" spans="1:31" ht="12">
      <c r="A104" s="22"/>
      <c r="B104" s="6"/>
      <c r="C104" s="6"/>
      <c r="D104" s="3" t="s">
        <v>83</v>
      </c>
      <c r="E104" s="6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13"/>
      <c r="Q104" s="13"/>
      <c r="R104" s="13"/>
      <c r="S104" s="13"/>
      <c r="T104" s="13"/>
      <c r="U104" s="13"/>
      <c r="V104" s="13"/>
      <c r="W104" s="6"/>
      <c r="X104" s="13"/>
      <c r="Y104" s="6"/>
      <c r="Z104" s="13"/>
      <c r="AA104" s="6"/>
      <c r="AB104" s="13">
        <v>17</v>
      </c>
      <c r="AC104" s="6"/>
      <c r="AD104" s="46">
        <v>39</v>
      </c>
      <c r="AE104" s="23"/>
    </row>
    <row r="105" spans="1:31" ht="12">
      <c r="A105" s="22"/>
      <c r="B105" s="6"/>
      <c r="C105" s="6"/>
      <c r="D105" s="3" t="s">
        <v>84</v>
      </c>
      <c r="Z105" s="3"/>
      <c r="AA105" s="6"/>
      <c r="AB105" s="14">
        <v>3</v>
      </c>
      <c r="AC105" s="6"/>
      <c r="AD105" s="14">
        <v>5</v>
      </c>
      <c r="AE105" s="23"/>
    </row>
    <row r="106" spans="1:31" ht="12">
      <c r="A106" s="22"/>
      <c r="B106" s="6"/>
      <c r="C106" s="6"/>
      <c r="D106" s="9"/>
      <c r="Z106" s="3"/>
      <c r="AA106" s="9"/>
      <c r="AB106" s="13">
        <f>SUM(AB94:AB105)</f>
        <v>398</v>
      </c>
      <c r="AC106" s="9"/>
      <c r="AD106" s="13">
        <f>SUM(AD94:AD105)</f>
        <v>396</v>
      </c>
      <c r="AE106" s="23"/>
    </row>
    <row r="107" spans="1:31" ht="12">
      <c r="A107" s="22"/>
      <c r="B107" s="15" t="s">
        <v>78</v>
      </c>
      <c r="C107" s="15"/>
      <c r="D107" s="15"/>
      <c r="E107" s="15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5"/>
      <c r="X107" s="16"/>
      <c r="Y107" s="15"/>
      <c r="Z107" s="16"/>
      <c r="AA107" s="15"/>
      <c r="AB107" s="16"/>
      <c r="AC107" s="15"/>
      <c r="AD107" s="16"/>
      <c r="AE107" s="23"/>
    </row>
    <row r="108" spans="1:31" ht="12">
      <c r="A108" s="22"/>
      <c r="D108" s="3" t="s">
        <v>77</v>
      </c>
      <c r="AB108" s="17">
        <v>184</v>
      </c>
      <c r="AD108" s="17">
        <v>185</v>
      </c>
      <c r="AE108" s="23"/>
    </row>
    <row r="109" spans="1:31" ht="12">
      <c r="A109" s="22"/>
      <c r="D109" s="3" t="s">
        <v>71</v>
      </c>
      <c r="AB109" s="17">
        <v>152</v>
      </c>
      <c r="AD109" s="17">
        <v>148</v>
      </c>
      <c r="AE109" s="23"/>
    </row>
    <row r="110" spans="1:31" ht="12">
      <c r="A110" s="22"/>
      <c r="D110" s="3" t="s">
        <v>79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X110" s="8"/>
      <c r="Z110" s="8"/>
      <c r="AB110" s="8">
        <v>51</v>
      </c>
      <c r="AD110" s="8">
        <v>42</v>
      </c>
      <c r="AE110" s="23"/>
    </row>
    <row r="111" spans="1:31" ht="12">
      <c r="A111" s="22"/>
      <c r="B111" s="6"/>
      <c r="C111" s="6"/>
      <c r="D111" s="6"/>
      <c r="E111" s="6"/>
      <c r="F111" s="1">
        <v>175</v>
      </c>
      <c r="G111" s="1">
        <v>186</v>
      </c>
      <c r="H111" s="1">
        <v>191</v>
      </c>
      <c r="I111" s="1">
        <v>167</v>
      </c>
      <c r="J111" s="1">
        <v>175</v>
      </c>
      <c r="K111" s="1">
        <v>175</v>
      </c>
      <c r="L111" s="7">
        <v>208</v>
      </c>
      <c r="M111" s="7">
        <v>250</v>
      </c>
      <c r="N111" s="7">
        <v>283</v>
      </c>
      <c r="O111" s="7">
        <v>294</v>
      </c>
      <c r="P111" s="7">
        <v>282</v>
      </c>
      <c r="Q111" s="7">
        <v>283</v>
      </c>
      <c r="R111" s="7">
        <v>295</v>
      </c>
      <c r="S111" s="7">
        <v>337</v>
      </c>
      <c r="T111" s="13">
        <v>353</v>
      </c>
      <c r="U111" s="13">
        <v>351</v>
      </c>
      <c r="V111" s="13">
        <v>363</v>
      </c>
      <c r="W111" s="6"/>
      <c r="X111" s="13">
        <v>404</v>
      </c>
      <c r="Y111" s="6"/>
      <c r="Z111" s="13">
        <v>401</v>
      </c>
      <c r="AA111" s="6"/>
      <c r="AB111" s="17">
        <f>SUM(AB108:AB110)</f>
        <v>387</v>
      </c>
      <c r="AC111" s="6"/>
      <c r="AD111" s="17">
        <f>SUM(AD108:AD110)</f>
        <v>375</v>
      </c>
      <c r="AE111" s="23"/>
    </row>
    <row r="112" spans="1:31" ht="12">
      <c r="A112" s="22"/>
      <c r="B112" s="5"/>
      <c r="C112" s="5"/>
      <c r="D112" s="5"/>
      <c r="E112" s="5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5"/>
      <c r="X112" s="8"/>
      <c r="Y112" s="5"/>
      <c r="Z112" s="8"/>
      <c r="AA112" s="5"/>
      <c r="AB112" s="8"/>
      <c r="AC112" s="5"/>
      <c r="AD112" s="8"/>
      <c r="AE112" s="23"/>
    </row>
    <row r="113" spans="1:31" ht="12">
      <c r="A113" s="22"/>
      <c r="B113" s="6"/>
      <c r="C113" s="6"/>
      <c r="D113" s="6"/>
      <c r="E113" s="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6"/>
      <c r="X113" s="7"/>
      <c r="Y113" s="6"/>
      <c r="Z113" s="7"/>
      <c r="AA113" s="6"/>
      <c r="AB113" s="7"/>
      <c r="AC113" s="6"/>
      <c r="AD113" s="7"/>
      <c r="AE113" s="23"/>
    </row>
    <row r="114" spans="1:31" ht="12">
      <c r="A114" s="22"/>
      <c r="B114" s="6" t="s">
        <v>90</v>
      </c>
      <c r="C114" s="6"/>
      <c r="D114" s="6"/>
      <c r="E114" s="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6"/>
      <c r="X114" s="7"/>
      <c r="Y114" s="6"/>
      <c r="Z114" s="7"/>
      <c r="AA114" s="6"/>
      <c r="AB114" s="7"/>
      <c r="AC114" s="6"/>
      <c r="AD114" s="7"/>
      <c r="AE114" s="23"/>
    </row>
    <row r="115" spans="1:31" ht="12">
      <c r="A115" s="22"/>
      <c r="B115" s="6" t="s">
        <v>91</v>
      </c>
      <c r="C115" s="6"/>
      <c r="D115" s="6"/>
      <c r="E115" s="6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6"/>
      <c r="X115" s="7"/>
      <c r="Y115" s="6"/>
      <c r="Z115" s="7"/>
      <c r="AA115" s="6"/>
      <c r="AB115" s="7"/>
      <c r="AC115" s="6"/>
      <c r="AD115" s="7"/>
      <c r="AE115" s="23"/>
    </row>
    <row r="116" spans="1:31" ht="12">
      <c r="A116" s="22"/>
      <c r="B116" s="6"/>
      <c r="C116" s="6"/>
      <c r="D116" s="6"/>
      <c r="E116" s="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6"/>
      <c r="X116" s="7"/>
      <c r="Y116" s="6"/>
      <c r="Z116" s="7"/>
      <c r="AA116" s="6"/>
      <c r="AB116" s="7"/>
      <c r="AC116" s="6"/>
      <c r="AD116" s="7"/>
      <c r="AE116" s="23"/>
    </row>
    <row r="117" spans="1:31" ht="12.75">
      <c r="A117" s="25"/>
      <c r="B117" s="60" t="s">
        <v>56</v>
      </c>
      <c r="C117" s="60"/>
      <c r="D117" s="60"/>
      <c r="E117" s="5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5"/>
      <c r="X117" s="8"/>
      <c r="Y117" s="5"/>
      <c r="Z117" s="8"/>
      <c r="AA117" s="5"/>
      <c r="AB117" s="8"/>
      <c r="AC117" s="5"/>
      <c r="AD117" s="8" t="s">
        <v>93</v>
      </c>
      <c r="AE117" s="26"/>
    </row>
    <row r="118" spans="20:30" ht="12">
      <c r="T118" s="7"/>
      <c r="U118" s="7"/>
      <c r="V118" s="7"/>
      <c r="W118" s="6"/>
      <c r="X118" s="7"/>
      <c r="Y118" s="6"/>
      <c r="Z118" s="7"/>
      <c r="AA118" s="6"/>
      <c r="AB118" s="7"/>
      <c r="AC118" s="6"/>
      <c r="AD118" s="7"/>
    </row>
  </sheetData>
  <sheetProtection/>
  <mergeCells count="2">
    <mergeCell ref="A2:AE2"/>
    <mergeCell ref="B117:D117"/>
  </mergeCells>
  <hyperlinks>
    <hyperlink ref="B117:D117" r:id="rId1" display="Source: IPEDS HR Survey"/>
  </hyperlinks>
  <printOptions/>
  <pageMargins left="0.75" right="0.5" top="0.5" bottom="0.5" header="0.5" footer="0.5"/>
  <pageSetup horizontalDpi="600" verticalDpi="600" orientation="portrait" scale="84" r:id="rId2"/>
  <rowBreaks count="1" manualBreakCount="1"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K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3" width="3.00390625" style="3" customWidth="1"/>
    <col min="4" max="4" width="32.57421875" style="3" customWidth="1"/>
    <col min="5" max="5" width="3.7109375" style="3" customWidth="1"/>
    <col min="6" max="21" width="7.7109375" style="17" hidden="1" customWidth="1"/>
    <col min="22" max="22" width="7.7109375" style="17" customWidth="1"/>
    <col min="23" max="23" width="3.7109375" style="3" customWidth="1"/>
    <col min="24" max="24" width="7.7109375" style="17" customWidth="1"/>
    <col min="25" max="25" width="3.7109375" style="3" customWidth="1"/>
    <col min="26" max="26" width="7.7109375" style="17" customWidth="1"/>
    <col min="27" max="27" width="3.7109375" style="3" customWidth="1"/>
    <col min="28" max="28" width="7.7109375" style="17" customWidth="1"/>
    <col min="29" max="29" width="3.7109375" style="3" customWidth="1"/>
    <col min="30" max="30" width="7.7109375" style="17" customWidth="1"/>
    <col min="31" max="31" width="2.7109375" style="3" customWidth="1"/>
    <col min="32" max="33" width="9.140625" style="3" customWidth="1"/>
    <col min="34" max="34" width="25.7109375" style="3" customWidth="1"/>
    <col min="35" max="36" width="9.140625" style="3" customWidth="1"/>
    <col min="37" max="16384" width="9.140625" style="3" customWidth="1"/>
  </cols>
  <sheetData>
    <row r="2" spans="1:31" ht="12.75">
      <c r="A2" s="56" t="s">
        <v>38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9"/>
    </row>
    <row r="3" spans="1:31" ht="12">
      <c r="A3" s="22"/>
      <c r="B3" s="5"/>
      <c r="C3" s="5"/>
      <c r="D3" s="5"/>
      <c r="E3" s="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5"/>
      <c r="X3" s="8"/>
      <c r="Y3" s="5"/>
      <c r="Z3" s="8"/>
      <c r="AA3" s="5"/>
      <c r="AB3" s="8"/>
      <c r="AC3" s="5"/>
      <c r="AD3" s="8"/>
      <c r="AE3" s="23"/>
    </row>
    <row r="4" spans="1:31" ht="12.75">
      <c r="A4" s="22"/>
      <c r="B4" s="2" t="s">
        <v>54</v>
      </c>
      <c r="C4" s="2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"/>
      <c r="X4" s="7"/>
      <c r="Y4" s="6"/>
      <c r="Z4" s="7"/>
      <c r="AA4" s="6"/>
      <c r="AB4" s="7"/>
      <c r="AC4" s="6"/>
      <c r="AD4" s="7"/>
      <c r="AE4" s="23"/>
    </row>
    <row r="5" spans="1:31" ht="12.75">
      <c r="A5" s="22"/>
      <c r="B5" s="2" t="s">
        <v>35</v>
      </c>
      <c r="C5" s="2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  <c r="X5" s="7"/>
      <c r="Y5" s="6"/>
      <c r="Z5" s="7"/>
      <c r="AA5" s="6"/>
      <c r="AB5" s="7"/>
      <c r="AC5" s="6"/>
      <c r="AD5" s="7"/>
      <c r="AE5" s="23"/>
    </row>
    <row r="6" spans="1:31" ht="12.75" thickBot="1">
      <c r="A6" s="22"/>
      <c r="B6" s="4"/>
      <c r="C6" s="4"/>
      <c r="D6" s="4"/>
      <c r="E6" s="4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4"/>
      <c r="X6" s="27"/>
      <c r="Y6" s="4"/>
      <c r="Z6" s="27"/>
      <c r="AA6" s="4"/>
      <c r="AB6" s="27"/>
      <c r="AC6" s="4"/>
      <c r="AD6" s="27"/>
      <c r="AE6" s="23"/>
    </row>
    <row r="7" spans="1:31" ht="12.75" thickTop="1">
      <c r="A7" s="22"/>
      <c r="B7" s="21"/>
      <c r="C7" s="5"/>
      <c r="D7" s="5"/>
      <c r="E7" s="5"/>
      <c r="F7" s="31" t="s">
        <v>44</v>
      </c>
      <c r="G7" s="31" t="s">
        <v>43</v>
      </c>
      <c r="H7" s="31" t="s">
        <v>42</v>
      </c>
      <c r="I7" s="31" t="s">
        <v>41</v>
      </c>
      <c r="J7" s="31" t="s">
        <v>40</v>
      </c>
      <c r="K7" s="31" t="s">
        <v>39</v>
      </c>
      <c r="L7" s="31" t="s">
        <v>29</v>
      </c>
      <c r="M7" s="31" t="s">
        <v>28</v>
      </c>
      <c r="N7" s="31" t="s">
        <v>2</v>
      </c>
      <c r="O7" s="31" t="s">
        <v>1</v>
      </c>
      <c r="P7" s="31" t="s">
        <v>0</v>
      </c>
      <c r="Q7" s="31" t="s">
        <v>47</v>
      </c>
      <c r="R7" s="31" t="s">
        <v>55</v>
      </c>
      <c r="S7" s="31" t="s">
        <v>57</v>
      </c>
      <c r="T7" s="31" t="s">
        <v>58</v>
      </c>
      <c r="U7" s="31" t="s">
        <v>59</v>
      </c>
      <c r="V7" s="31" t="s">
        <v>61</v>
      </c>
      <c r="W7" s="30"/>
      <c r="X7" s="31" t="s">
        <v>64</v>
      </c>
      <c r="Y7" s="30"/>
      <c r="Z7" s="31" t="s">
        <v>65</v>
      </c>
      <c r="AA7" s="30"/>
      <c r="AB7" s="31" t="s">
        <v>66</v>
      </c>
      <c r="AC7" s="30"/>
      <c r="AD7" s="31" t="s">
        <v>92</v>
      </c>
      <c r="AE7" s="23"/>
    </row>
    <row r="8" spans="1:31" ht="12">
      <c r="A8" s="22"/>
      <c r="B8" s="15" t="s">
        <v>46</v>
      </c>
      <c r="C8" s="34"/>
      <c r="D8" s="34"/>
      <c r="E8" s="34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8"/>
      <c r="X8" s="37"/>
      <c r="Y8" s="38"/>
      <c r="Z8" s="37"/>
      <c r="AA8" s="38"/>
      <c r="AB8" s="37"/>
      <c r="AC8" s="38"/>
      <c r="AD8" s="37"/>
      <c r="AE8" s="23"/>
    </row>
    <row r="9" spans="1:37" s="42" customFormat="1" ht="12">
      <c r="A9" s="39"/>
      <c r="B9" s="40"/>
      <c r="C9" s="40"/>
      <c r="D9" s="40"/>
      <c r="E9" s="40"/>
      <c r="F9" s="13">
        <f aca="true" t="shared" si="0" ref="F9:U9">F14+F111</f>
        <v>958</v>
      </c>
      <c r="G9" s="13">
        <f t="shared" si="0"/>
        <v>903</v>
      </c>
      <c r="H9" s="13">
        <f t="shared" si="0"/>
        <v>932</v>
      </c>
      <c r="I9" s="13">
        <f t="shared" si="0"/>
        <v>991</v>
      </c>
      <c r="J9" s="13">
        <f t="shared" si="0"/>
        <v>1032</v>
      </c>
      <c r="K9" s="13">
        <f t="shared" si="0"/>
        <v>1042</v>
      </c>
      <c r="L9" s="13">
        <f t="shared" si="0"/>
        <v>1085</v>
      </c>
      <c r="M9" s="13">
        <f t="shared" si="0"/>
        <v>1106</v>
      </c>
      <c r="N9" s="13">
        <f t="shared" si="0"/>
        <v>1214</v>
      </c>
      <c r="O9" s="13">
        <f t="shared" si="0"/>
        <v>1195</v>
      </c>
      <c r="P9" s="13">
        <f t="shared" si="0"/>
        <v>1158</v>
      </c>
      <c r="Q9" s="13">
        <f t="shared" si="0"/>
        <v>540</v>
      </c>
      <c r="R9" s="13">
        <f t="shared" si="0"/>
        <v>537</v>
      </c>
      <c r="S9" s="13">
        <f t="shared" si="0"/>
        <v>544</v>
      </c>
      <c r="T9" s="13">
        <f t="shared" si="0"/>
        <v>567</v>
      </c>
      <c r="U9" s="13">
        <f t="shared" si="0"/>
        <v>578</v>
      </c>
      <c r="V9" s="13">
        <f>V14+V111</f>
        <v>595</v>
      </c>
      <c r="W9" s="40"/>
      <c r="X9" s="13">
        <f>X14+X111</f>
        <v>530</v>
      </c>
      <c r="Y9" s="40"/>
      <c r="Z9" s="13">
        <f>Z14+Z111</f>
        <v>532</v>
      </c>
      <c r="AA9" s="40"/>
      <c r="AB9" s="13">
        <f>AB14+AB111</f>
        <v>514</v>
      </c>
      <c r="AC9" s="40"/>
      <c r="AD9" s="13">
        <f>AD14+AD111</f>
        <v>486</v>
      </c>
      <c r="AE9" s="41"/>
      <c r="AF9" s="3"/>
      <c r="AG9" s="3"/>
      <c r="AH9" s="3"/>
      <c r="AI9" s="3"/>
      <c r="AJ9" s="3"/>
      <c r="AK9" s="3"/>
    </row>
    <row r="10" spans="1:31" ht="12">
      <c r="A10" s="22"/>
      <c r="B10" s="6"/>
      <c r="C10" s="6"/>
      <c r="D10" s="6"/>
      <c r="E10" s="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6"/>
      <c r="X10" s="35"/>
      <c r="Y10" s="36"/>
      <c r="Z10" s="35"/>
      <c r="AA10" s="36"/>
      <c r="AB10" s="35"/>
      <c r="AC10" s="36"/>
      <c r="AD10" s="35"/>
      <c r="AE10" s="23"/>
    </row>
    <row r="11" spans="1:31" ht="12">
      <c r="A11" s="22"/>
      <c r="B11" s="24" t="s">
        <v>3</v>
      </c>
      <c r="C11" s="24"/>
      <c r="D11" s="24"/>
      <c r="E11" s="24"/>
      <c r="F11" s="32"/>
      <c r="G11" s="32"/>
      <c r="H11" s="32"/>
      <c r="I11" s="32"/>
      <c r="J11" s="32"/>
      <c r="K11" s="3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24"/>
      <c r="X11" s="11"/>
      <c r="Y11" s="24"/>
      <c r="Z11" s="11"/>
      <c r="AA11" s="24"/>
      <c r="AB11" s="11"/>
      <c r="AC11" s="24"/>
      <c r="AD11" s="11"/>
      <c r="AE11" s="23"/>
    </row>
    <row r="12" spans="1:31" ht="12">
      <c r="A12" s="22"/>
      <c r="B12" s="6"/>
      <c r="C12" s="6"/>
      <c r="D12" s="6" t="s">
        <v>4</v>
      </c>
      <c r="E12" s="6"/>
      <c r="F12" s="7">
        <v>772</v>
      </c>
      <c r="G12" s="7">
        <v>728</v>
      </c>
      <c r="H12" s="7">
        <v>743</v>
      </c>
      <c r="I12" s="7">
        <v>778</v>
      </c>
      <c r="J12" s="7">
        <v>853</v>
      </c>
      <c r="K12" s="7">
        <v>879</v>
      </c>
      <c r="L12" s="19">
        <v>917</v>
      </c>
      <c r="M12" s="19">
        <v>939</v>
      </c>
      <c r="N12" s="19">
        <v>1043</v>
      </c>
      <c r="O12" s="19">
        <v>1062</v>
      </c>
      <c r="P12" s="19">
        <v>993</v>
      </c>
      <c r="Q12" s="7">
        <v>489</v>
      </c>
      <c r="R12" s="7">
        <v>492</v>
      </c>
      <c r="S12" s="7">
        <v>498</v>
      </c>
      <c r="T12" s="7">
        <v>516</v>
      </c>
      <c r="U12" s="7">
        <v>525</v>
      </c>
      <c r="V12" s="7">
        <v>551</v>
      </c>
      <c r="W12" s="6"/>
      <c r="X12" s="7">
        <v>498</v>
      </c>
      <c r="Y12" s="6"/>
      <c r="Z12" s="7">
        <v>500</v>
      </c>
      <c r="AA12" s="6"/>
      <c r="AB12" s="43">
        <f>AB16+AB76</f>
        <v>485</v>
      </c>
      <c r="AC12" s="6"/>
      <c r="AD12" s="43">
        <f>AD16+AD76</f>
        <v>452</v>
      </c>
      <c r="AE12" s="49"/>
    </row>
    <row r="13" spans="1:31" ht="12">
      <c r="A13" s="22"/>
      <c r="B13" s="6"/>
      <c r="C13" s="6"/>
      <c r="D13" s="6" t="s">
        <v>7</v>
      </c>
      <c r="E13" s="6"/>
      <c r="F13" s="8">
        <v>184</v>
      </c>
      <c r="G13" s="8">
        <v>173</v>
      </c>
      <c r="H13" s="8">
        <v>184</v>
      </c>
      <c r="I13" s="8">
        <v>210</v>
      </c>
      <c r="J13" s="8">
        <v>169</v>
      </c>
      <c r="K13" s="8">
        <v>152</v>
      </c>
      <c r="L13" s="20">
        <v>157</v>
      </c>
      <c r="M13" s="20">
        <v>161</v>
      </c>
      <c r="N13" s="20">
        <v>161</v>
      </c>
      <c r="O13" s="20">
        <v>128</v>
      </c>
      <c r="P13" s="20">
        <v>158</v>
      </c>
      <c r="Q13" s="8">
        <v>45</v>
      </c>
      <c r="R13" s="8">
        <v>41</v>
      </c>
      <c r="S13" s="8">
        <v>44</v>
      </c>
      <c r="T13" s="8">
        <v>50</v>
      </c>
      <c r="U13" s="8">
        <v>52</v>
      </c>
      <c r="V13" s="8">
        <v>42</v>
      </c>
      <c r="W13" s="6"/>
      <c r="X13" s="8">
        <v>29</v>
      </c>
      <c r="Y13" s="6"/>
      <c r="Z13" s="8">
        <v>27</v>
      </c>
      <c r="AA13" s="6"/>
      <c r="AB13" s="44">
        <f>AB17+AB77</f>
        <v>24</v>
      </c>
      <c r="AC13" s="6"/>
      <c r="AD13" s="44">
        <f>AD17+AD77</f>
        <v>27</v>
      </c>
      <c r="AE13" s="49"/>
    </row>
    <row r="14" spans="1:31" ht="12">
      <c r="A14" s="22"/>
      <c r="B14" s="6"/>
      <c r="C14" s="6"/>
      <c r="D14" s="9"/>
      <c r="E14" s="9"/>
      <c r="F14" s="7">
        <f aca="true" t="shared" si="1" ref="F14:K14">SUM(F12:F13)</f>
        <v>956</v>
      </c>
      <c r="G14" s="7">
        <f t="shared" si="1"/>
        <v>901</v>
      </c>
      <c r="H14" s="7">
        <f t="shared" si="1"/>
        <v>927</v>
      </c>
      <c r="I14" s="7">
        <f t="shared" si="1"/>
        <v>988</v>
      </c>
      <c r="J14" s="7">
        <f t="shared" si="1"/>
        <v>1022</v>
      </c>
      <c r="K14" s="7">
        <f t="shared" si="1"/>
        <v>1031</v>
      </c>
      <c r="L14" s="19">
        <f aca="true" t="shared" si="2" ref="L14:Q14">SUM(L12:L13)</f>
        <v>1074</v>
      </c>
      <c r="M14" s="19">
        <f t="shared" si="2"/>
        <v>1100</v>
      </c>
      <c r="N14" s="19">
        <f t="shared" si="2"/>
        <v>1204</v>
      </c>
      <c r="O14" s="19">
        <f t="shared" si="2"/>
        <v>1190</v>
      </c>
      <c r="P14" s="19">
        <f t="shared" si="2"/>
        <v>1151</v>
      </c>
      <c r="Q14" s="7">
        <f t="shared" si="2"/>
        <v>534</v>
      </c>
      <c r="R14" s="7">
        <f>SUM(R12:R13)</f>
        <v>533</v>
      </c>
      <c r="S14" s="7">
        <f>SUM(S12:S13)</f>
        <v>542</v>
      </c>
      <c r="T14" s="7">
        <f>SUM(T12:T13)</f>
        <v>566</v>
      </c>
      <c r="U14" s="7">
        <f>SUM(U12:U13)</f>
        <v>577</v>
      </c>
      <c r="V14" s="7">
        <f>SUM(V12:V13)</f>
        <v>593</v>
      </c>
      <c r="W14" s="9"/>
      <c r="X14" s="7">
        <f>SUM(X12:X13)</f>
        <v>527</v>
      </c>
      <c r="Y14" s="9"/>
      <c r="Z14" s="7">
        <f>SUM(Z12:Z13)</f>
        <v>527</v>
      </c>
      <c r="AA14" s="9"/>
      <c r="AB14" s="43">
        <f>SUM(AB12:AB13)</f>
        <v>509</v>
      </c>
      <c r="AC14" s="9"/>
      <c r="AD14" s="43">
        <f>SUM(AD12:AD13)</f>
        <v>479</v>
      </c>
      <c r="AE14" s="49"/>
    </row>
    <row r="15" spans="1:31" ht="12">
      <c r="A15" s="22"/>
      <c r="B15" s="15" t="s">
        <v>27</v>
      </c>
      <c r="C15" s="15"/>
      <c r="D15" s="10"/>
      <c r="E15" s="10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1"/>
      <c r="R15" s="11"/>
      <c r="S15" s="11"/>
      <c r="T15" s="11"/>
      <c r="U15" s="11"/>
      <c r="V15" s="11"/>
      <c r="W15" s="10"/>
      <c r="X15" s="11"/>
      <c r="Y15" s="10"/>
      <c r="Z15" s="11"/>
      <c r="AA15" s="10"/>
      <c r="AB15" s="11"/>
      <c r="AC15" s="10"/>
      <c r="AD15" s="11"/>
      <c r="AE15" s="23"/>
    </row>
    <row r="16" spans="1:31" ht="12">
      <c r="A16" s="22"/>
      <c r="B16" s="6"/>
      <c r="C16" s="6"/>
      <c r="D16" s="6" t="s">
        <v>4</v>
      </c>
      <c r="E16" s="12"/>
      <c r="F16" s="33"/>
      <c r="G16" s="33"/>
      <c r="H16" s="33"/>
      <c r="I16" s="33"/>
      <c r="J16" s="33"/>
      <c r="K16" s="33"/>
      <c r="L16" s="19"/>
      <c r="M16" s="19"/>
      <c r="N16" s="19"/>
      <c r="O16" s="19"/>
      <c r="P16" s="19"/>
      <c r="Q16" s="7"/>
      <c r="R16" s="7"/>
      <c r="S16" s="7"/>
      <c r="T16" s="7"/>
      <c r="U16" s="7"/>
      <c r="V16" s="7"/>
      <c r="W16" s="12"/>
      <c r="X16" s="7"/>
      <c r="Y16" s="6"/>
      <c r="Z16" s="7"/>
      <c r="AA16" s="6"/>
      <c r="AB16" s="7">
        <f>AB23</f>
        <v>13</v>
      </c>
      <c r="AC16" s="6"/>
      <c r="AD16" s="7">
        <f>AD23</f>
        <v>0</v>
      </c>
      <c r="AE16" s="23"/>
    </row>
    <row r="17" spans="1:31" ht="12">
      <c r="A17" s="22"/>
      <c r="B17" s="6"/>
      <c r="C17" s="6"/>
      <c r="D17" s="6" t="s">
        <v>5</v>
      </c>
      <c r="E17" s="12"/>
      <c r="F17" s="33"/>
      <c r="G17" s="33"/>
      <c r="H17" s="33"/>
      <c r="I17" s="33"/>
      <c r="J17" s="33"/>
      <c r="K17" s="33"/>
      <c r="L17" s="19"/>
      <c r="M17" s="19"/>
      <c r="N17" s="19"/>
      <c r="O17" s="19"/>
      <c r="P17" s="19"/>
      <c r="Q17" s="7"/>
      <c r="R17" s="7"/>
      <c r="S17" s="7"/>
      <c r="T17" s="7"/>
      <c r="U17" s="7"/>
      <c r="V17" s="7"/>
      <c r="W17" s="12"/>
      <c r="X17" s="7"/>
      <c r="Y17" s="6"/>
      <c r="Z17" s="7"/>
      <c r="AA17" s="6"/>
      <c r="AB17" s="8">
        <f>AB71</f>
        <v>0</v>
      </c>
      <c r="AC17" s="6"/>
      <c r="AD17" s="8">
        <f>AD71</f>
        <v>0</v>
      </c>
      <c r="AE17" s="23"/>
    </row>
    <row r="18" spans="1:31" ht="12">
      <c r="A18" s="22"/>
      <c r="B18" s="6"/>
      <c r="C18" s="6"/>
      <c r="D18" s="9"/>
      <c r="E18" s="12"/>
      <c r="F18" s="33"/>
      <c r="G18" s="33"/>
      <c r="H18" s="33"/>
      <c r="I18" s="33"/>
      <c r="J18" s="33"/>
      <c r="K18" s="33"/>
      <c r="L18" s="19"/>
      <c r="M18" s="19"/>
      <c r="N18" s="19"/>
      <c r="O18" s="19"/>
      <c r="P18" s="19"/>
      <c r="Q18" s="7"/>
      <c r="R18" s="7"/>
      <c r="S18" s="7"/>
      <c r="T18" s="7"/>
      <c r="U18" s="7"/>
      <c r="V18" s="7"/>
      <c r="W18" s="12"/>
      <c r="X18" s="7"/>
      <c r="Y18" s="9"/>
      <c r="Z18" s="7"/>
      <c r="AA18" s="9"/>
      <c r="AB18" s="7">
        <f>SUM(AB16:AB17)</f>
        <v>13</v>
      </c>
      <c r="AC18" s="9"/>
      <c r="AD18" s="7">
        <f>SUM(AD16:AD17)</f>
        <v>0</v>
      </c>
      <c r="AE18" s="23"/>
    </row>
    <row r="19" spans="1:31" ht="12">
      <c r="A19" s="22"/>
      <c r="B19" s="6"/>
      <c r="C19" s="12" t="s">
        <v>8</v>
      </c>
      <c r="D19" s="12"/>
      <c r="E19" s="12"/>
      <c r="F19" s="33"/>
      <c r="G19" s="33"/>
      <c r="H19" s="33"/>
      <c r="I19" s="33"/>
      <c r="J19" s="33"/>
      <c r="K19" s="33"/>
      <c r="L19" s="19"/>
      <c r="M19" s="19"/>
      <c r="N19" s="19"/>
      <c r="O19" s="19"/>
      <c r="P19" s="19"/>
      <c r="Q19" s="7"/>
      <c r="R19" s="7"/>
      <c r="S19" s="7"/>
      <c r="T19" s="7"/>
      <c r="U19" s="7"/>
      <c r="V19" s="7"/>
      <c r="W19" s="12"/>
      <c r="X19" s="7"/>
      <c r="Y19" s="12"/>
      <c r="Z19" s="7"/>
      <c r="AA19" s="12"/>
      <c r="AB19" s="7"/>
      <c r="AC19" s="12"/>
      <c r="AD19" s="7"/>
      <c r="AE19" s="23"/>
    </row>
    <row r="20" spans="1:31" ht="12">
      <c r="A20" s="22"/>
      <c r="B20" s="6"/>
      <c r="D20" s="3" t="s">
        <v>70</v>
      </c>
      <c r="AA20" s="48"/>
      <c r="AB20" s="47">
        <v>0</v>
      </c>
      <c r="AC20" s="48"/>
      <c r="AD20" s="47">
        <v>0</v>
      </c>
      <c r="AE20" s="49"/>
    </row>
    <row r="21" spans="1:31" ht="12">
      <c r="A21" s="22"/>
      <c r="B21" s="6"/>
      <c r="D21" s="3" t="s">
        <v>71</v>
      </c>
      <c r="AA21" s="48"/>
      <c r="AB21" s="47">
        <v>0</v>
      </c>
      <c r="AC21" s="48"/>
      <c r="AD21" s="47">
        <v>0</v>
      </c>
      <c r="AE21" s="49"/>
    </row>
    <row r="22" spans="1:31" ht="12">
      <c r="A22" s="22"/>
      <c r="B22" s="6"/>
      <c r="D22" s="3" t="s">
        <v>72</v>
      </c>
      <c r="AA22" s="48"/>
      <c r="AB22" s="44">
        <v>13</v>
      </c>
      <c r="AC22" s="48"/>
      <c r="AD22" s="44">
        <v>0</v>
      </c>
      <c r="AE22" s="49"/>
    </row>
    <row r="23" spans="1:31" ht="12">
      <c r="A23" s="22"/>
      <c r="B23" s="6"/>
      <c r="AA23" s="48"/>
      <c r="AB23" s="47">
        <f>SUM(AB20:AB22)</f>
        <v>13</v>
      </c>
      <c r="AC23" s="48"/>
      <c r="AD23" s="47">
        <f>SUM(AD20:AD22)</f>
        <v>0</v>
      </c>
      <c r="AE23" s="49"/>
    </row>
    <row r="24" spans="1:31" ht="12">
      <c r="A24" s="22"/>
      <c r="B24" s="6"/>
      <c r="C24" s="6" t="s">
        <v>85</v>
      </c>
      <c r="E24" s="6"/>
      <c r="F24" s="7"/>
      <c r="G24" s="7"/>
      <c r="H24" s="7"/>
      <c r="I24" s="7"/>
      <c r="J24" s="7"/>
      <c r="K24" s="7"/>
      <c r="L24" s="19"/>
      <c r="M24" s="19"/>
      <c r="N24" s="19"/>
      <c r="O24" s="19"/>
      <c r="P24" s="19"/>
      <c r="Q24" s="7"/>
      <c r="R24" s="7"/>
      <c r="S24" s="7"/>
      <c r="T24" s="7"/>
      <c r="U24" s="7"/>
      <c r="V24" s="7"/>
      <c r="W24" s="6"/>
      <c r="X24" s="7"/>
      <c r="Y24" s="6"/>
      <c r="Z24" s="7"/>
      <c r="AA24" s="50"/>
      <c r="AB24" s="43"/>
      <c r="AC24" s="50"/>
      <c r="AD24" s="43"/>
      <c r="AE24" s="49"/>
    </row>
    <row r="25" spans="1:31" ht="12">
      <c r="A25" s="22"/>
      <c r="B25" s="6"/>
      <c r="C25" s="6"/>
      <c r="D25" s="6" t="s">
        <v>10</v>
      </c>
      <c r="E25" s="12"/>
      <c r="F25" s="33"/>
      <c r="G25" s="33"/>
      <c r="H25" s="33"/>
      <c r="I25" s="33"/>
      <c r="J25" s="33"/>
      <c r="K25" s="33"/>
      <c r="L25" s="19"/>
      <c r="M25" s="19"/>
      <c r="N25" s="19"/>
      <c r="O25" s="19"/>
      <c r="P25" s="19"/>
      <c r="Q25" s="7"/>
      <c r="R25" s="7"/>
      <c r="S25" s="7"/>
      <c r="T25" s="7"/>
      <c r="U25" s="7"/>
      <c r="V25" s="7"/>
      <c r="W25" s="12"/>
      <c r="X25" s="7"/>
      <c r="Y25" s="6"/>
      <c r="Z25" s="7"/>
      <c r="AA25" s="50"/>
      <c r="AB25" s="45">
        <v>0</v>
      </c>
      <c r="AC25" s="50"/>
      <c r="AD25" s="45">
        <v>0</v>
      </c>
      <c r="AE25" s="49"/>
    </row>
    <row r="26" spans="1:31" ht="12">
      <c r="A26" s="22"/>
      <c r="B26" s="6"/>
      <c r="C26" s="6"/>
      <c r="D26" s="6" t="s">
        <v>11</v>
      </c>
      <c r="E26" s="12"/>
      <c r="F26" s="33"/>
      <c r="G26" s="33"/>
      <c r="H26" s="33"/>
      <c r="I26" s="33"/>
      <c r="J26" s="33"/>
      <c r="K26" s="33"/>
      <c r="L26" s="19"/>
      <c r="M26" s="19"/>
      <c r="N26" s="19"/>
      <c r="O26" s="19"/>
      <c r="P26" s="19"/>
      <c r="Q26" s="7"/>
      <c r="R26" s="7"/>
      <c r="S26" s="7"/>
      <c r="T26" s="7"/>
      <c r="U26" s="7"/>
      <c r="V26" s="7"/>
      <c r="W26" s="12"/>
      <c r="X26" s="7"/>
      <c r="Y26" s="6"/>
      <c r="Z26" s="7"/>
      <c r="AA26" s="50"/>
      <c r="AB26" s="45">
        <v>0</v>
      </c>
      <c r="AC26" s="50"/>
      <c r="AD26" s="45">
        <v>0</v>
      </c>
      <c r="AE26" s="49"/>
    </row>
    <row r="27" spans="1:31" ht="12">
      <c r="A27" s="22"/>
      <c r="B27" s="6"/>
      <c r="C27" s="6"/>
      <c r="D27" s="6" t="s">
        <v>12</v>
      </c>
      <c r="E27" s="12"/>
      <c r="F27" s="33"/>
      <c r="G27" s="33"/>
      <c r="H27" s="33"/>
      <c r="I27" s="33"/>
      <c r="J27" s="33"/>
      <c r="K27" s="33"/>
      <c r="L27" s="19"/>
      <c r="M27" s="19"/>
      <c r="N27" s="19"/>
      <c r="O27" s="19"/>
      <c r="P27" s="19"/>
      <c r="Q27" s="7"/>
      <c r="R27" s="7"/>
      <c r="S27" s="7"/>
      <c r="T27" s="7"/>
      <c r="U27" s="7"/>
      <c r="V27" s="7"/>
      <c r="W27" s="12"/>
      <c r="X27" s="7"/>
      <c r="Y27" s="6"/>
      <c r="Z27" s="7"/>
      <c r="AA27" s="50"/>
      <c r="AB27" s="45">
        <v>0</v>
      </c>
      <c r="AC27" s="50"/>
      <c r="AD27" s="45">
        <v>0</v>
      </c>
      <c r="AE27" s="49"/>
    </row>
    <row r="28" spans="1:31" ht="12">
      <c r="A28" s="22"/>
      <c r="B28" s="6"/>
      <c r="C28" s="6"/>
      <c r="D28" s="6" t="s">
        <v>13</v>
      </c>
      <c r="E28" s="12"/>
      <c r="F28" s="33"/>
      <c r="G28" s="33"/>
      <c r="H28" s="33"/>
      <c r="I28" s="33"/>
      <c r="J28" s="33"/>
      <c r="K28" s="33"/>
      <c r="L28" s="19"/>
      <c r="M28" s="19"/>
      <c r="N28" s="19"/>
      <c r="O28" s="19"/>
      <c r="P28" s="19"/>
      <c r="Q28" s="7"/>
      <c r="R28" s="7"/>
      <c r="S28" s="7"/>
      <c r="T28" s="7"/>
      <c r="U28" s="7"/>
      <c r="V28" s="7"/>
      <c r="W28" s="12"/>
      <c r="X28" s="7"/>
      <c r="Y28" s="6"/>
      <c r="Z28" s="7"/>
      <c r="AA28" s="50"/>
      <c r="AB28" s="45">
        <v>0</v>
      </c>
      <c r="AC28" s="50"/>
      <c r="AD28" s="45">
        <v>0</v>
      </c>
      <c r="AE28" s="49"/>
    </row>
    <row r="29" spans="1:31" ht="12">
      <c r="A29" s="22"/>
      <c r="B29" s="6"/>
      <c r="C29" s="6"/>
      <c r="D29" s="6" t="s">
        <v>14</v>
      </c>
      <c r="E29" s="12"/>
      <c r="F29" s="33"/>
      <c r="G29" s="33"/>
      <c r="H29" s="33"/>
      <c r="I29" s="33"/>
      <c r="J29" s="33"/>
      <c r="K29" s="33"/>
      <c r="L29" s="19"/>
      <c r="M29" s="19"/>
      <c r="N29" s="19"/>
      <c r="O29" s="19"/>
      <c r="P29" s="19"/>
      <c r="Q29" s="7"/>
      <c r="R29" s="7"/>
      <c r="S29" s="7"/>
      <c r="T29" s="7"/>
      <c r="U29" s="7"/>
      <c r="V29" s="7"/>
      <c r="W29" s="12"/>
      <c r="X29" s="7"/>
      <c r="Y29" s="6"/>
      <c r="Z29" s="7"/>
      <c r="AA29" s="50"/>
      <c r="AB29" s="45">
        <v>0</v>
      </c>
      <c r="AC29" s="50"/>
      <c r="AD29" s="45">
        <v>0</v>
      </c>
      <c r="AE29" s="49"/>
    </row>
    <row r="30" spans="1:31" ht="12">
      <c r="A30" s="22"/>
      <c r="B30" s="6"/>
      <c r="C30" s="6"/>
      <c r="D30" s="6" t="s">
        <v>89</v>
      </c>
      <c r="E30" s="12"/>
      <c r="F30" s="33"/>
      <c r="G30" s="33"/>
      <c r="H30" s="33"/>
      <c r="I30" s="33"/>
      <c r="J30" s="33"/>
      <c r="K30" s="33"/>
      <c r="L30" s="19"/>
      <c r="M30" s="19"/>
      <c r="N30" s="19"/>
      <c r="O30" s="19"/>
      <c r="P30" s="19"/>
      <c r="Q30" s="7"/>
      <c r="R30" s="7"/>
      <c r="S30" s="7"/>
      <c r="T30" s="7"/>
      <c r="U30" s="7"/>
      <c r="V30" s="7"/>
      <c r="W30" s="12"/>
      <c r="X30" s="7"/>
      <c r="Y30" s="6"/>
      <c r="Z30" s="7"/>
      <c r="AA30" s="50"/>
      <c r="AB30" s="51">
        <v>0</v>
      </c>
      <c r="AC30" s="50"/>
      <c r="AD30" s="51">
        <v>0</v>
      </c>
      <c r="AE30" s="49"/>
    </row>
    <row r="31" spans="1:31" ht="12">
      <c r="A31" s="22"/>
      <c r="B31" s="6"/>
      <c r="C31" s="6"/>
      <c r="D31" s="9"/>
      <c r="E31" s="12"/>
      <c r="F31" s="33"/>
      <c r="G31" s="33"/>
      <c r="H31" s="33"/>
      <c r="I31" s="33"/>
      <c r="J31" s="33"/>
      <c r="K31" s="33"/>
      <c r="L31" s="19"/>
      <c r="M31" s="19"/>
      <c r="N31" s="19"/>
      <c r="O31" s="19"/>
      <c r="P31" s="19"/>
      <c r="Q31" s="7"/>
      <c r="R31" s="7"/>
      <c r="S31" s="7"/>
      <c r="T31" s="7"/>
      <c r="U31" s="7"/>
      <c r="V31" s="7"/>
      <c r="W31" s="12"/>
      <c r="X31" s="7"/>
      <c r="Y31" s="9"/>
      <c r="Z31" s="7"/>
      <c r="AA31" s="52"/>
      <c r="AB31" s="45">
        <f>SUM(AB25:AB30)</f>
        <v>0</v>
      </c>
      <c r="AC31" s="52"/>
      <c r="AD31" s="45">
        <f>SUM(AD25:AD30)</f>
        <v>0</v>
      </c>
      <c r="AE31" s="49"/>
    </row>
    <row r="32" spans="1:31" ht="12">
      <c r="A32" s="22"/>
      <c r="B32" s="6"/>
      <c r="C32" s="6" t="s">
        <v>86</v>
      </c>
      <c r="D32" s="6"/>
      <c r="E32" s="12"/>
      <c r="F32" s="33"/>
      <c r="G32" s="33"/>
      <c r="H32" s="33"/>
      <c r="I32" s="33"/>
      <c r="J32" s="33"/>
      <c r="K32" s="33"/>
      <c r="L32" s="19"/>
      <c r="M32" s="19"/>
      <c r="N32" s="19"/>
      <c r="O32" s="19"/>
      <c r="P32" s="19"/>
      <c r="Q32" s="7"/>
      <c r="R32" s="7"/>
      <c r="S32" s="7"/>
      <c r="T32" s="7"/>
      <c r="U32" s="7"/>
      <c r="V32" s="7"/>
      <c r="W32" s="12"/>
      <c r="X32" s="7"/>
      <c r="Y32" s="6"/>
      <c r="Z32" s="7"/>
      <c r="AA32" s="50"/>
      <c r="AB32" s="43"/>
      <c r="AC32" s="50"/>
      <c r="AD32" s="43"/>
      <c r="AE32" s="49"/>
    </row>
    <row r="33" spans="1:31" ht="12">
      <c r="A33" s="22"/>
      <c r="B33" s="6"/>
      <c r="C33" s="6"/>
      <c r="D33" s="6" t="s">
        <v>10</v>
      </c>
      <c r="E33" s="12"/>
      <c r="F33" s="33"/>
      <c r="G33" s="33"/>
      <c r="H33" s="33"/>
      <c r="I33" s="33"/>
      <c r="J33" s="33"/>
      <c r="K33" s="33"/>
      <c r="L33" s="19"/>
      <c r="M33" s="19"/>
      <c r="N33" s="19"/>
      <c r="O33" s="19"/>
      <c r="P33" s="19"/>
      <c r="Q33" s="7"/>
      <c r="R33" s="7"/>
      <c r="S33" s="7"/>
      <c r="T33" s="7"/>
      <c r="U33" s="7"/>
      <c r="V33" s="7"/>
      <c r="W33" s="12"/>
      <c r="X33" s="7"/>
      <c r="Y33" s="6"/>
      <c r="Z33" s="7"/>
      <c r="AA33" s="50"/>
      <c r="AB33" s="45">
        <v>0</v>
      </c>
      <c r="AC33" s="50"/>
      <c r="AD33" s="45">
        <v>0</v>
      </c>
      <c r="AE33" s="49"/>
    </row>
    <row r="34" spans="1:31" ht="12">
      <c r="A34" s="22"/>
      <c r="B34" s="6"/>
      <c r="C34" s="6"/>
      <c r="D34" s="6" t="s">
        <v>11</v>
      </c>
      <c r="E34" s="12"/>
      <c r="F34" s="33"/>
      <c r="G34" s="33"/>
      <c r="H34" s="33"/>
      <c r="I34" s="33"/>
      <c r="J34" s="33"/>
      <c r="K34" s="33"/>
      <c r="L34" s="19"/>
      <c r="M34" s="19"/>
      <c r="N34" s="19"/>
      <c r="O34" s="19"/>
      <c r="P34" s="19"/>
      <c r="Q34" s="7"/>
      <c r="R34" s="7"/>
      <c r="S34" s="7"/>
      <c r="T34" s="7"/>
      <c r="U34" s="7"/>
      <c r="V34" s="7"/>
      <c r="W34" s="12"/>
      <c r="X34" s="7"/>
      <c r="Y34" s="6"/>
      <c r="Z34" s="7"/>
      <c r="AA34" s="50"/>
      <c r="AB34" s="45">
        <v>0</v>
      </c>
      <c r="AC34" s="50"/>
      <c r="AD34" s="45">
        <v>0</v>
      </c>
      <c r="AE34" s="49"/>
    </row>
    <row r="35" spans="1:31" ht="12">
      <c r="A35" s="22"/>
      <c r="B35" s="6"/>
      <c r="C35" s="6"/>
      <c r="D35" s="6" t="s">
        <v>12</v>
      </c>
      <c r="E35" s="12"/>
      <c r="F35" s="33"/>
      <c r="G35" s="33"/>
      <c r="H35" s="33"/>
      <c r="I35" s="33"/>
      <c r="J35" s="33"/>
      <c r="K35" s="33"/>
      <c r="L35" s="19"/>
      <c r="M35" s="19"/>
      <c r="N35" s="19"/>
      <c r="O35" s="19"/>
      <c r="P35" s="19"/>
      <c r="Q35" s="7"/>
      <c r="R35" s="7"/>
      <c r="S35" s="7"/>
      <c r="T35" s="7"/>
      <c r="U35" s="7"/>
      <c r="V35" s="7"/>
      <c r="W35" s="12"/>
      <c r="X35" s="7"/>
      <c r="Y35" s="6"/>
      <c r="Z35" s="7"/>
      <c r="AA35" s="50"/>
      <c r="AB35" s="45">
        <v>0</v>
      </c>
      <c r="AC35" s="50"/>
      <c r="AD35" s="45">
        <v>0</v>
      </c>
      <c r="AE35" s="49"/>
    </row>
    <row r="36" spans="1:31" ht="12">
      <c r="A36" s="22"/>
      <c r="B36" s="6"/>
      <c r="C36" s="6"/>
      <c r="D36" s="6" t="s">
        <v>13</v>
      </c>
      <c r="E36" s="12"/>
      <c r="F36" s="33"/>
      <c r="G36" s="33"/>
      <c r="H36" s="33"/>
      <c r="I36" s="33"/>
      <c r="J36" s="33"/>
      <c r="K36" s="33"/>
      <c r="L36" s="19"/>
      <c r="M36" s="19"/>
      <c r="N36" s="19"/>
      <c r="O36" s="19"/>
      <c r="P36" s="19"/>
      <c r="Q36" s="7"/>
      <c r="R36" s="7"/>
      <c r="S36" s="7"/>
      <c r="T36" s="7"/>
      <c r="U36" s="7"/>
      <c r="V36" s="7"/>
      <c r="W36" s="12"/>
      <c r="X36" s="7"/>
      <c r="Y36" s="6"/>
      <c r="Z36" s="7"/>
      <c r="AA36" s="50"/>
      <c r="AB36" s="45">
        <v>0</v>
      </c>
      <c r="AC36" s="50"/>
      <c r="AD36" s="45">
        <v>0</v>
      </c>
      <c r="AE36" s="49"/>
    </row>
    <row r="37" spans="1:31" ht="12">
      <c r="A37" s="22"/>
      <c r="B37" s="6"/>
      <c r="C37" s="6"/>
      <c r="D37" s="6" t="s">
        <v>14</v>
      </c>
      <c r="E37" s="12"/>
      <c r="F37" s="33"/>
      <c r="G37" s="33"/>
      <c r="H37" s="33"/>
      <c r="I37" s="33"/>
      <c r="J37" s="33"/>
      <c r="K37" s="33"/>
      <c r="L37" s="19"/>
      <c r="M37" s="19"/>
      <c r="N37" s="19"/>
      <c r="O37" s="19"/>
      <c r="P37" s="19"/>
      <c r="Q37" s="7"/>
      <c r="R37" s="7"/>
      <c r="S37" s="7"/>
      <c r="T37" s="7"/>
      <c r="U37" s="7"/>
      <c r="V37" s="7"/>
      <c r="W37" s="12"/>
      <c r="X37" s="7"/>
      <c r="Y37" s="6"/>
      <c r="Z37" s="7"/>
      <c r="AA37" s="50"/>
      <c r="AB37" s="45">
        <v>0</v>
      </c>
      <c r="AC37" s="50"/>
      <c r="AD37" s="45">
        <v>0</v>
      </c>
      <c r="AE37" s="49"/>
    </row>
    <row r="38" spans="1:31" ht="12">
      <c r="A38" s="22"/>
      <c r="B38" s="6"/>
      <c r="C38" s="6"/>
      <c r="D38" s="6" t="s">
        <v>15</v>
      </c>
      <c r="E38" s="12"/>
      <c r="F38" s="33"/>
      <c r="G38" s="33"/>
      <c r="H38" s="33"/>
      <c r="I38" s="33"/>
      <c r="J38" s="33"/>
      <c r="K38" s="33"/>
      <c r="L38" s="19"/>
      <c r="M38" s="19"/>
      <c r="N38" s="19"/>
      <c r="O38" s="19"/>
      <c r="P38" s="19"/>
      <c r="Q38" s="7"/>
      <c r="R38" s="7"/>
      <c r="S38" s="7"/>
      <c r="T38" s="7"/>
      <c r="U38" s="7"/>
      <c r="V38" s="7"/>
      <c r="W38" s="12"/>
      <c r="X38" s="7"/>
      <c r="Y38" s="6"/>
      <c r="Z38" s="7"/>
      <c r="AA38" s="50"/>
      <c r="AB38" s="51">
        <v>0</v>
      </c>
      <c r="AC38" s="50"/>
      <c r="AD38" s="51">
        <v>0</v>
      </c>
      <c r="AE38" s="49"/>
    </row>
    <row r="39" spans="1:31" ht="12">
      <c r="A39" s="22"/>
      <c r="B39" s="6"/>
      <c r="C39" s="6"/>
      <c r="D39" s="9"/>
      <c r="E39" s="12"/>
      <c r="F39" s="33"/>
      <c r="G39" s="33"/>
      <c r="H39" s="33"/>
      <c r="I39" s="33"/>
      <c r="J39" s="33"/>
      <c r="K39" s="33"/>
      <c r="L39" s="19"/>
      <c r="M39" s="19"/>
      <c r="N39" s="19"/>
      <c r="O39" s="19"/>
      <c r="P39" s="19"/>
      <c r="Q39" s="7"/>
      <c r="R39" s="7"/>
      <c r="S39" s="7"/>
      <c r="T39" s="7"/>
      <c r="U39" s="7"/>
      <c r="V39" s="7"/>
      <c r="W39" s="12"/>
      <c r="X39" s="7"/>
      <c r="Y39" s="9"/>
      <c r="Z39" s="7"/>
      <c r="AA39" s="52"/>
      <c r="AB39" s="45">
        <f>SUM(AB33:AB38)</f>
        <v>0</v>
      </c>
      <c r="AC39" s="52"/>
      <c r="AD39" s="45">
        <f>SUM(AD33:AD38)</f>
        <v>0</v>
      </c>
      <c r="AE39" s="49"/>
    </row>
    <row r="40" spans="1:31" ht="12">
      <c r="A40" s="22"/>
      <c r="B40" s="6"/>
      <c r="C40" s="6" t="s">
        <v>87</v>
      </c>
      <c r="D40" s="6"/>
      <c r="E40" s="12"/>
      <c r="F40" s="33"/>
      <c r="G40" s="33"/>
      <c r="H40" s="33"/>
      <c r="I40" s="33"/>
      <c r="J40" s="33"/>
      <c r="K40" s="33"/>
      <c r="L40" s="19"/>
      <c r="M40" s="19"/>
      <c r="N40" s="19"/>
      <c r="O40" s="19"/>
      <c r="P40" s="19"/>
      <c r="Q40" s="7"/>
      <c r="R40" s="7"/>
      <c r="S40" s="7"/>
      <c r="T40" s="7"/>
      <c r="U40" s="7"/>
      <c r="V40" s="7"/>
      <c r="W40" s="12"/>
      <c r="X40" s="7"/>
      <c r="Y40" s="6"/>
      <c r="Z40" s="7"/>
      <c r="AA40" s="50"/>
      <c r="AB40" s="43"/>
      <c r="AC40" s="50"/>
      <c r="AD40" s="43"/>
      <c r="AE40" s="49"/>
    </row>
    <row r="41" spans="1:31" ht="12">
      <c r="A41" s="22"/>
      <c r="B41" s="6"/>
      <c r="C41" s="6"/>
      <c r="D41" s="6" t="s">
        <v>10</v>
      </c>
      <c r="E41" s="12"/>
      <c r="F41" s="33"/>
      <c r="G41" s="33"/>
      <c r="H41" s="33"/>
      <c r="I41" s="33"/>
      <c r="J41" s="33"/>
      <c r="K41" s="33"/>
      <c r="L41" s="19"/>
      <c r="M41" s="19"/>
      <c r="N41" s="19"/>
      <c r="O41" s="19"/>
      <c r="P41" s="19"/>
      <c r="Q41" s="7"/>
      <c r="R41" s="7"/>
      <c r="S41" s="7"/>
      <c r="T41" s="7"/>
      <c r="U41" s="7"/>
      <c r="V41" s="7"/>
      <c r="W41" s="12"/>
      <c r="X41" s="7"/>
      <c r="Y41" s="6"/>
      <c r="Z41" s="7"/>
      <c r="AA41" s="50"/>
      <c r="AB41" s="45">
        <v>0</v>
      </c>
      <c r="AC41" s="50"/>
      <c r="AD41" s="45">
        <v>0</v>
      </c>
      <c r="AE41" s="49"/>
    </row>
    <row r="42" spans="1:31" ht="12">
      <c r="A42" s="22"/>
      <c r="B42" s="6"/>
      <c r="C42" s="6"/>
      <c r="D42" s="6" t="s">
        <v>11</v>
      </c>
      <c r="E42" s="12"/>
      <c r="F42" s="33"/>
      <c r="G42" s="33"/>
      <c r="H42" s="33"/>
      <c r="I42" s="33"/>
      <c r="J42" s="33"/>
      <c r="K42" s="33"/>
      <c r="L42" s="19"/>
      <c r="M42" s="19"/>
      <c r="N42" s="19"/>
      <c r="O42" s="19"/>
      <c r="P42" s="19"/>
      <c r="Q42" s="7"/>
      <c r="R42" s="7"/>
      <c r="S42" s="7"/>
      <c r="T42" s="7"/>
      <c r="U42" s="7"/>
      <c r="V42" s="7"/>
      <c r="W42" s="12"/>
      <c r="X42" s="7"/>
      <c r="Y42" s="6"/>
      <c r="Z42" s="7"/>
      <c r="AA42" s="50"/>
      <c r="AB42" s="45">
        <v>0</v>
      </c>
      <c r="AC42" s="50"/>
      <c r="AD42" s="45">
        <v>0</v>
      </c>
      <c r="AE42" s="49"/>
    </row>
    <row r="43" spans="1:31" ht="12">
      <c r="A43" s="22"/>
      <c r="B43" s="6"/>
      <c r="C43" s="6"/>
      <c r="D43" s="6" t="s">
        <v>12</v>
      </c>
      <c r="E43" s="12"/>
      <c r="F43" s="33"/>
      <c r="G43" s="33"/>
      <c r="H43" s="33"/>
      <c r="I43" s="33"/>
      <c r="J43" s="33"/>
      <c r="K43" s="33"/>
      <c r="L43" s="19"/>
      <c r="M43" s="19"/>
      <c r="N43" s="19"/>
      <c r="O43" s="19"/>
      <c r="P43" s="19"/>
      <c r="Q43" s="7"/>
      <c r="R43" s="7"/>
      <c r="S43" s="7"/>
      <c r="T43" s="7"/>
      <c r="U43" s="7"/>
      <c r="V43" s="7"/>
      <c r="W43" s="12"/>
      <c r="X43" s="7"/>
      <c r="Y43" s="6"/>
      <c r="Z43" s="7"/>
      <c r="AA43" s="50"/>
      <c r="AB43" s="45">
        <v>0</v>
      </c>
      <c r="AC43" s="50"/>
      <c r="AD43" s="45">
        <v>0</v>
      </c>
      <c r="AE43" s="49"/>
    </row>
    <row r="44" spans="1:31" ht="12">
      <c r="A44" s="22"/>
      <c r="B44" s="6"/>
      <c r="C44" s="6"/>
      <c r="D44" s="6" t="s">
        <v>13</v>
      </c>
      <c r="E44" s="12"/>
      <c r="F44" s="33"/>
      <c r="G44" s="33"/>
      <c r="H44" s="33"/>
      <c r="I44" s="33"/>
      <c r="J44" s="33"/>
      <c r="K44" s="33"/>
      <c r="L44" s="19"/>
      <c r="M44" s="19"/>
      <c r="N44" s="19"/>
      <c r="O44" s="19"/>
      <c r="P44" s="19"/>
      <c r="Q44" s="7"/>
      <c r="R44" s="7"/>
      <c r="S44" s="7"/>
      <c r="T44" s="7"/>
      <c r="U44" s="7"/>
      <c r="V44" s="7"/>
      <c r="W44" s="12"/>
      <c r="X44" s="7"/>
      <c r="Y44" s="6"/>
      <c r="Z44" s="7"/>
      <c r="AA44" s="50"/>
      <c r="AB44" s="45">
        <v>0</v>
      </c>
      <c r="AC44" s="50"/>
      <c r="AD44" s="45">
        <v>0</v>
      </c>
      <c r="AE44" s="49"/>
    </row>
    <row r="45" spans="1:31" ht="12">
      <c r="A45" s="22"/>
      <c r="B45" s="6"/>
      <c r="C45" s="6"/>
      <c r="D45" s="6" t="s">
        <v>14</v>
      </c>
      <c r="E45" s="12"/>
      <c r="F45" s="33"/>
      <c r="G45" s="33"/>
      <c r="H45" s="33"/>
      <c r="I45" s="33"/>
      <c r="J45" s="33"/>
      <c r="K45" s="33"/>
      <c r="L45" s="19"/>
      <c r="M45" s="19"/>
      <c r="N45" s="19"/>
      <c r="O45" s="19"/>
      <c r="P45" s="19"/>
      <c r="Q45" s="7"/>
      <c r="R45" s="7"/>
      <c r="S45" s="7"/>
      <c r="T45" s="7"/>
      <c r="U45" s="7"/>
      <c r="V45" s="7"/>
      <c r="W45" s="12"/>
      <c r="X45" s="7"/>
      <c r="Y45" s="6"/>
      <c r="Z45" s="7"/>
      <c r="AA45" s="50"/>
      <c r="AB45" s="45">
        <v>0</v>
      </c>
      <c r="AC45" s="50"/>
      <c r="AD45" s="45">
        <v>0</v>
      </c>
      <c r="AE45" s="49"/>
    </row>
    <row r="46" spans="1:31" ht="12">
      <c r="A46" s="22"/>
      <c r="B46" s="6"/>
      <c r="C46" s="6"/>
      <c r="D46" s="6" t="s">
        <v>15</v>
      </c>
      <c r="E46" s="12"/>
      <c r="F46" s="33"/>
      <c r="G46" s="33"/>
      <c r="H46" s="33"/>
      <c r="I46" s="33"/>
      <c r="J46" s="33"/>
      <c r="K46" s="33"/>
      <c r="L46" s="19"/>
      <c r="M46" s="19"/>
      <c r="N46" s="19"/>
      <c r="O46" s="19"/>
      <c r="P46" s="19"/>
      <c r="Q46" s="7"/>
      <c r="R46" s="7"/>
      <c r="S46" s="7"/>
      <c r="T46" s="7"/>
      <c r="U46" s="7"/>
      <c r="V46" s="7"/>
      <c r="W46" s="12"/>
      <c r="X46" s="7"/>
      <c r="Y46" s="6"/>
      <c r="Z46" s="7"/>
      <c r="AA46" s="50"/>
      <c r="AB46" s="51">
        <v>0</v>
      </c>
      <c r="AC46" s="50"/>
      <c r="AD46" s="51">
        <v>0</v>
      </c>
      <c r="AE46" s="49"/>
    </row>
    <row r="47" spans="1:31" ht="12">
      <c r="A47" s="22"/>
      <c r="B47" s="6"/>
      <c r="C47" s="6"/>
      <c r="D47" s="9"/>
      <c r="E47" s="12"/>
      <c r="F47" s="33"/>
      <c r="G47" s="33"/>
      <c r="H47" s="33"/>
      <c r="I47" s="33"/>
      <c r="J47" s="33"/>
      <c r="K47" s="33"/>
      <c r="L47" s="19"/>
      <c r="M47" s="19"/>
      <c r="N47" s="19"/>
      <c r="O47" s="19"/>
      <c r="P47" s="19"/>
      <c r="Q47" s="7"/>
      <c r="R47" s="7"/>
      <c r="S47" s="7"/>
      <c r="T47" s="7"/>
      <c r="U47" s="7"/>
      <c r="V47" s="7"/>
      <c r="W47" s="12"/>
      <c r="X47" s="7"/>
      <c r="Y47" s="9"/>
      <c r="Z47" s="7"/>
      <c r="AA47" s="52"/>
      <c r="AB47" s="45">
        <f>SUM(AB41:AB46)</f>
        <v>0</v>
      </c>
      <c r="AC47" s="52"/>
      <c r="AD47" s="45">
        <f>SUM(AD41:AD46)</f>
        <v>0</v>
      </c>
      <c r="AE47" s="49"/>
    </row>
    <row r="48" spans="1:31" ht="12">
      <c r="A48" s="22"/>
      <c r="B48" s="6"/>
      <c r="C48" s="6" t="s">
        <v>18</v>
      </c>
      <c r="D48" s="6"/>
      <c r="E48" s="6"/>
      <c r="F48" s="7"/>
      <c r="G48" s="7"/>
      <c r="H48" s="7"/>
      <c r="I48" s="7"/>
      <c r="J48" s="7"/>
      <c r="K48" s="7"/>
      <c r="L48" s="19"/>
      <c r="M48" s="19"/>
      <c r="N48" s="19"/>
      <c r="O48" s="19"/>
      <c r="P48" s="19"/>
      <c r="Q48" s="7"/>
      <c r="R48" s="7"/>
      <c r="S48" s="7"/>
      <c r="T48" s="7"/>
      <c r="U48" s="7"/>
      <c r="V48" s="7"/>
      <c r="W48" s="6"/>
      <c r="X48" s="7"/>
      <c r="Y48" s="6"/>
      <c r="Z48" s="7"/>
      <c r="AA48" s="50"/>
      <c r="AB48" s="43"/>
      <c r="AC48" s="50"/>
      <c r="AD48" s="43"/>
      <c r="AE48" s="49"/>
    </row>
    <row r="49" spans="1:31" ht="12">
      <c r="A49" s="22"/>
      <c r="B49" s="6"/>
      <c r="C49" s="6"/>
      <c r="D49" s="6" t="s">
        <v>16</v>
      </c>
      <c r="E49" s="12"/>
      <c r="F49" s="33"/>
      <c r="G49" s="33"/>
      <c r="H49" s="33"/>
      <c r="I49" s="33"/>
      <c r="J49" s="33"/>
      <c r="K49" s="33"/>
      <c r="L49" s="19"/>
      <c r="M49" s="19"/>
      <c r="N49" s="19"/>
      <c r="O49" s="19"/>
      <c r="P49" s="19"/>
      <c r="Q49" s="7"/>
      <c r="R49" s="7"/>
      <c r="S49" s="7"/>
      <c r="T49" s="7"/>
      <c r="U49" s="7"/>
      <c r="V49" s="7"/>
      <c r="W49" s="12"/>
      <c r="X49" s="7"/>
      <c r="Y49" s="6"/>
      <c r="Z49" s="7"/>
      <c r="AA49" s="50"/>
      <c r="AB49" s="43">
        <v>0</v>
      </c>
      <c r="AC49" s="50"/>
      <c r="AD49" s="43">
        <v>0</v>
      </c>
      <c r="AE49" s="49"/>
    </row>
    <row r="50" spans="1:31" ht="12">
      <c r="A50" s="22"/>
      <c r="B50" s="6"/>
      <c r="C50" s="6"/>
      <c r="D50" s="6" t="s">
        <v>17</v>
      </c>
      <c r="E50" s="12"/>
      <c r="F50" s="33"/>
      <c r="G50" s="33"/>
      <c r="H50" s="33"/>
      <c r="I50" s="33"/>
      <c r="J50" s="33"/>
      <c r="K50" s="33"/>
      <c r="L50" s="19"/>
      <c r="M50" s="19"/>
      <c r="N50" s="19"/>
      <c r="O50" s="19"/>
      <c r="P50" s="19"/>
      <c r="Q50" s="7"/>
      <c r="R50" s="7"/>
      <c r="S50" s="7"/>
      <c r="T50" s="7"/>
      <c r="U50" s="7"/>
      <c r="V50" s="7"/>
      <c r="W50" s="12"/>
      <c r="X50" s="7"/>
      <c r="Y50" s="6"/>
      <c r="Z50" s="7"/>
      <c r="AA50" s="50"/>
      <c r="AB50" s="44">
        <v>0</v>
      </c>
      <c r="AC50" s="50"/>
      <c r="AD50" s="44">
        <v>0</v>
      </c>
      <c r="AE50" s="49"/>
    </row>
    <row r="51" spans="1:31" ht="12">
      <c r="A51" s="22"/>
      <c r="B51" s="6"/>
      <c r="C51" s="6"/>
      <c r="D51" s="9"/>
      <c r="E51" s="12"/>
      <c r="F51" s="33"/>
      <c r="G51" s="33"/>
      <c r="H51" s="33"/>
      <c r="I51" s="33"/>
      <c r="J51" s="33"/>
      <c r="K51" s="33"/>
      <c r="L51" s="19"/>
      <c r="M51" s="19"/>
      <c r="N51" s="19"/>
      <c r="O51" s="19"/>
      <c r="P51" s="19"/>
      <c r="Q51" s="7"/>
      <c r="R51" s="7"/>
      <c r="S51" s="7"/>
      <c r="T51" s="7"/>
      <c r="U51" s="7"/>
      <c r="V51" s="7"/>
      <c r="W51" s="12"/>
      <c r="X51" s="7"/>
      <c r="Y51" s="9"/>
      <c r="Z51" s="7"/>
      <c r="AA51" s="52"/>
      <c r="AB51" s="43">
        <f>SUM(AB49:AB50)</f>
        <v>0</v>
      </c>
      <c r="AC51" s="52"/>
      <c r="AD51" s="43">
        <f>SUM(AD49:AD50)</f>
        <v>0</v>
      </c>
      <c r="AE51" s="49"/>
    </row>
    <row r="52" spans="1:31" ht="12">
      <c r="A52" s="22"/>
      <c r="B52" s="6"/>
      <c r="C52" s="6" t="s">
        <v>37</v>
      </c>
      <c r="D52" s="6"/>
      <c r="E52" s="12"/>
      <c r="F52" s="33"/>
      <c r="G52" s="33"/>
      <c r="H52" s="33"/>
      <c r="I52" s="33"/>
      <c r="J52" s="33"/>
      <c r="K52" s="33"/>
      <c r="L52" s="19"/>
      <c r="M52" s="19"/>
      <c r="N52" s="19"/>
      <c r="O52" s="19"/>
      <c r="P52" s="19"/>
      <c r="Q52" s="7"/>
      <c r="R52" s="7"/>
      <c r="S52" s="7"/>
      <c r="T52" s="7"/>
      <c r="U52" s="7"/>
      <c r="V52" s="7"/>
      <c r="W52" s="12"/>
      <c r="X52" s="7"/>
      <c r="Y52" s="6"/>
      <c r="Z52" s="7"/>
      <c r="AA52" s="50"/>
      <c r="AB52" s="43"/>
      <c r="AC52" s="50"/>
      <c r="AD52" s="43"/>
      <c r="AE52" s="49"/>
    </row>
    <row r="53" spans="1:31" ht="12">
      <c r="A53" s="22"/>
      <c r="B53" s="6"/>
      <c r="C53" s="6"/>
      <c r="D53" s="6" t="s">
        <v>19</v>
      </c>
      <c r="E53" s="12"/>
      <c r="F53" s="33"/>
      <c r="G53" s="33"/>
      <c r="H53" s="33"/>
      <c r="I53" s="33"/>
      <c r="J53" s="33"/>
      <c r="K53" s="33"/>
      <c r="L53" s="19"/>
      <c r="M53" s="19"/>
      <c r="N53" s="19"/>
      <c r="O53" s="19"/>
      <c r="P53" s="19"/>
      <c r="Q53" s="7"/>
      <c r="R53" s="7"/>
      <c r="S53" s="7"/>
      <c r="T53" s="7"/>
      <c r="U53" s="7"/>
      <c r="V53" s="7"/>
      <c r="W53" s="12"/>
      <c r="X53" s="7"/>
      <c r="Y53" s="6"/>
      <c r="Z53" s="7"/>
      <c r="AA53" s="50"/>
      <c r="AB53" s="43">
        <v>0</v>
      </c>
      <c r="AC53" s="50"/>
      <c r="AD53" s="43">
        <v>0</v>
      </c>
      <c r="AE53" s="49"/>
    </row>
    <row r="54" spans="1:31" ht="12">
      <c r="A54" s="22"/>
      <c r="B54" s="6"/>
      <c r="C54" s="6"/>
      <c r="D54" s="6" t="s">
        <v>20</v>
      </c>
      <c r="E54" s="12"/>
      <c r="F54" s="33"/>
      <c r="G54" s="33"/>
      <c r="H54" s="33"/>
      <c r="I54" s="33"/>
      <c r="J54" s="33"/>
      <c r="K54" s="33"/>
      <c r="L54" s="19"/>
      <c r="M54" s="19"/>
      <c r="N54" s="19"/>
      <c r="O54" s="19"/>
      <c r="P54" s="19"/>
      <c r="Q54" s="7"/>
      <c r="R54" s="7"/>
      <c r="S54" s="7"/>
      <c r="T54" s="7"/>
      <c r="U54" s="7"/>
      <c r="V54" s="7"/>
      <c r="W54" s="12"/>
      <c r="X54" s="7"/>
      <c r="Y54" s="6"/>
      <c r="Z54" s="7"/>
      <c r="AA54" s="50"/>
      <c r="AB54" s="43">
        <v>0</v>
      </c>
      <c r="AC54" s="50"/>
      <c r="AD54" s="43">
        <v>0</v>
      </c>
      <c r="AE54" s="49"/>
    </row>
    <row r="55" spans="1:31" ht="12">
      <c r="A55" s="22"/>
      <c r="B55" s="6"/>
      <c r="C55" s="6"/>
      <c r="D55" s="6" t="s">
        <v>21</v>
      </c>
      <c r="E55" s="12"/>
      <c r="F55" s="33"/>
      <c r="G55" s="33"/>
      <c r="H55" s="33"/>
      <c r="I55" s="33"/>
      <c r="J55" s="33"/>
      <c r="K55" s="33"/>
      <c r="L55" s="19"/>
      <c r="M55" s="19"/>
      <c r="N55" s="19"/>
      <c r="O55" s="19"/>
      <c r="P55" s="19"/>
      <c r="Q55" s="7"/>
      <c r="R55" s="7"/>
      <c r="S55" s="7"/>
      <c r="T55" s="7"/>
      <c r="U55" s="7"/>
      <c r="V55" s="7"/>
      <c r="W55" s="12"/>
      <c r="X55" s="7"/>
      <c r="Y55" s="6"/>
      <c r="Z55" s="7"/>
      <c r="AA55" s="50"/>
      <c r="AB55" s="43">
        <v>0</v>
      </c>
      <c r="AC55" s="50"/>
      <c r="AD55" s="43">
        <v>0</v>
      </c>
      <c r="AE55" s="49"/>
    </row>
    <row r="56" spans="1:31" ht="12">
      <c r="A56" s="22"/>
      <c r="B56" s="6"/>
      <c r="C56" s="6"/>
      <c r="D56" s="6" t="s">
        <v>22</v>
      </c>
      <c r="E56" s="12"/>
      <c r="F56" s="33"/>
      <c r="G56" s="33"/>
      <c r="H56" s="33"/>
      <c r="I56" s="33"/>
      <c r="J56" s="33"/>
      <c r="K56" s="33"/>
      <c r="L56" s="19"/>
      <c r="M56" s="19"/>
      <c r="N56" s="19"/>
      <c r="O56" s="19"/>
      <c r="P56" s="19"/>
      <c r="Q56" s="7"/>
      <c r="R56" s="7"/>
      <c r="S56" s="7"/>
      <c r="T56" s="7"/>
      <c r="U56" s="7"/>
      <c r="V56" s="7"/>
      <c r="W56" s="12"/>
      <c r="X56" s="7"/>
      <c r="Y56" s="6"/>
      <c r="Z56" s="7"/>
      <c r="AA56" s="50"/>
      <c r="AB56" s="43">
        <v>0</v>
      </c>
      <c r="AC56" s="50"/>
      <c r="AD56" s="43">
        <v>0</v>
      </c>
      <c r="AE56" s="49"/>
    </row>
    <row r="57" spans="1:31" ht="12">
      <c r="A57" s="22"/>
      <c r="B57" s="6"/>
      <c r="C57" s="6"/>
      <c r="D57" s="6" t="s">
        <v>63</v>
      </c>
      <c r="E57" s="12"/>
      <c r="F57" s="33"/>
      <c r="G57" s="33"/>
      <c r="H57" s="33"/>
      <c r="I57" s="33"/>
      <c r="J57" s="33"/>
      <c r="K57" s="33"/>
      <c r="L57" s="19"/>
      <c r="M57" s="19"/>
      <c r="N57" s="19"/>
      <c r="O57" s="19"/>
      <c r="P57" s="19"/>
      <c r="Q57" s="7"/>
      <c r="R57" s="7"/>
      <c r="S57" s="7"/>
      <c r="T57" s="7"/>
      <c r="U57" s="7"/>
      <c r="V57" s="7"/>
      <c r="W57" s="12"/>
      <c r="X57" s="7"/>
      <c r="Y57" s="6"/>
      <c r="Z57" s="7"/>
      <c r="AA57" s="50"/>
      <c r="AB57" s="43">
        <v>0</v>
      </c>
      <c r="AC57" s="50"/>
      <c r="AD57" s="43">
        <v>0</v>
      </c>
      <c r="AE57" s="49"/>
    </row>
    <row r="58" spans="1:31" ht="12">
      <c r="A58" s="22"/>
      <c r="B58" s="6"/>
      <c r="C58" s="6"/>
      <c r="D58" s="6" t="s">
        <v>23</v>
      </c>
      <c r="E58" s="12"/>
      <c r="F58" s="33"/>
      <c r="G58" s="33"/>
      <c r="H58" s="33"/>
      <c r="I58" s="33"/>
      <c r="J58" s="33"/>
      <c r="K58" s="33"/>
      <c r="L58" s="19"/>
      <c r="M58" s="19"/>
      <c r="N58" s="19"/>
      <c r="O58" s="19"/>
      <c r="P58" s="19"/>
      <c r="Q58" s="7"/>
      <c r="R58" s="7"/>
      <c r="S58" s="7"/>
      <c r="T58" s="7"/>
      <c r="U58" s="7"/>
      <c r="V58" s="7"/>
      <c r="W58" s="12"/>
      <c r="X58" s="7"/>
      <c r="Y58" s="6"/>
      <c r="Z58" s="7"/>
      <c r="AA58" s="50"/>
      <c r="AB58" s="43">
        <v>0</v>
      </c>
      <c r="AC58" s="50"/>
      <c r="AD58" s="43">
        <v>0</v>
      </c>
      <c r="AE58" s="49"/>
    </row>
    <row r="59" spans="1:31" ht="12">
      <c r="A59" s="22"/>
      <c r="B59" s="6"/>
      <c r="C59" s="6"/>
      <c r="D59" s="6" t="s">
        <v>62</v>
      </c>
      <c r="E59" s="12"/>
      <c r="F59" s="33"/>
      <c r="G59" s="33"/>
      <c r="H59" s="33"/>
      <c r="I59" s="33"/>
      <c r="J59" s="33"/>
      <c r="K59" s="33"/>
      <c r="L59" s="19"/>
      <c r="M59" s="19"/>
      <c r="N59" s="19"/>
      <c r="O59" s="19"/>
      <c r="P59" s="19"/>
      <c r="Q59" s="7"/>
      <c r="R59" s="7"/>
      <c r="S59" s="7"/>
      <c r="T59" s="7"/>
      <c r="U59" s="7"/>
      <c r="V59" s="7"/>
      <c r="W59" s="12"/>
      <c r="X59" s="7"/>
      <c r="Y59" s="6"/>
      <c r="Z59" s="7"/>
      <c r="AA59" s="50"/>
      <c r="AB59" s="43">
        <v>0</v>
      </c>
      <c r="AC59" s="50"/>
      <c r="AD59" s="43">
        <v>0</v>
      </c>
      <c r="AE59" s="49"/>
    </row>
    <row r="60" spans="1:31" ht="12">
      <c r="A60" s="22"/>
      <c r="B60" s="6"/>
      <c r="C60" s="6"/>
      <c r="D60" s="6" t="s">
        <v>24</v>
      </c>
      <c r="E60" s="12"/>
      <c r="F60" s="33"/>
      <c r="G60" s="33"/>
      <c r="H60" s="33"/>
      <c r="I60" s="33"/>
      <c r="J60" s="33"/>
      <c r="K60" s="33"/>
      <c r="L60" s="19"/>
      <c r="M60" s="19"/>
      <c r="N60" s="19"/>
      <c r="O60" s="19"/>
      <c r="P60" s="19"/>
      <c r="Q60" s="7"/>
      <c r="R60" s="7"/>
      <c r="S60" s="7"/>
      <c r="T60" s="7"/>
      <c r="U60" s="7"/>
      <c r="V60" s="7"/>
      <c r="W60" s="12"/>
      <c r="X60" s="7"/>
      <c r="Y60" s="6"/>
      <c r="Z60" s="7"/>
      <c r="AA60" s="50"/>
      <c r="AB60" s="43">
        <v>0</v>
      </c>
      <c r="AC60" s="50"/>
      <c r="AD60" s="43">
        <v>0</v>
      </c>
      <c r="AE60" s="49"/>
    </row>
    <row r="61" spans="1:31" ht="12">
      <c r="A61" s="22"/>
      <c r="B61" s="6"/>
      <c r="C61" s="6"/>
      <c r="D61" s="6" t="s">
        <v>30</v>
      </c>
      <c r="E61" s="12"/>
      <c r="F61" s="33"/>
      <c r="G61" s="33"/>
      <c r="H61" s="33"/>
      <c r="I61" s="33"/>
      <c r="J61" s="33"/>
      <c r="K61" s="33"/>
      <c r="L61" s="19"/>
      <c r="M61" s="19"/>
      <c r="N61" s="19"/>
      <c r="O61" s="19"/>
      <c r="P61" s="19"/>
      <c r="Q61" s="7"/>
      <c r="R61" s="7"/>
      <c r="S61" s="7"/>
      <c r="T61" s="7"/>
      <c r="U61" s="7"/>
      <c r="V61" s="7"/>
      <c r="W61" s="12"/>
      <c r="X61" s="7"/>
      <c r="Y61" s="6"/>
      <c r="Z61" s="7"/>
      <c r="AA61" s="50"/>
      <c r="AB61" s="44">
        <v>0</v>
      </c>
      <c r="AC61" s="50"/>
      <c r="AD61" s="44">
        <v>0</v>
      </c>
      <c r="AE61" s="49"/>
    </row>
    <row r="62" spans="1:31" ht="12">
      <c r="A62" s="22"/>
      <c r="B62" s="6"/>
      <c r="C62" s="6"/>
      <c r="D62" s="9"/>
      <c r="E62" s="12"/>
      <c r="F62" s="33"/>
      <c r="G62" s="33"/>
      <c r="H62" s="33"/>
      <c r="I62" s="33"/>
      <c r="J62" s="33"/>
      <c r="K62" s="33"/>
      <c r="L62" s="19"/>
      <c r="M62" s="19"/>
      <c r="N62" s="19"/>
      <c r="O62" s="19"/>
      <c r="P62" s="19"/>
      <c r="Q62" s="7"/>
      <c r="R62" s="7"/>
      <c r="S62" s="7"/>
      <c r="T62" s="7"/>
      <c r="U62" s="7"/>
      <c r="V62" s="7"/>
      <c r="W62" s="12"/>
      <c r="X62" s="7"/>
      <c r="Y62" s="9"/>
      <c r="Z62" s="7"/>
      <c r="AA62" s="52"/>
      <c r="AB62" s="43">
        <f>SUM(AB53:AB61)</f>
        <v>0</v>
      </c>
      <c r="AC62" s="52"/>
      <c r="AD62" s="43">
        <f>SUM(AD53:AD61)</f>
        <v>0</v>
      </c>
      <c r="AE62" s="49"/>
    </row>
    <row r="63" spans="1:31" ht="12">
      <c r="A63" s="22"/>
      <c r="B63" s="6"/>
      <c r="C63" s="6" t="s">
        <v>88</v>
      </c>
      <c r="D63" s="6"/>
      <c r="E63" s="12"/>
      <c r="F63" s="33"/>
      <c r="G63" s="33"/>
      <c r="H63" s="33"/>
      <c r="I63" s="33"/>
      <c r="J63" s="33"/>
      <c r="K63" s="33"/>
      <c r="L63" s="19"/>
      <c r="M63" s="19"/>
      <c r="N63" s="19"/>
      <c r="O63" s="19"/>
      <c r="P63" s="19"/>
      <c r="Q63" s="7"/>
      <c r="R63" s="7"/>
      <c r="S63" s="7"/>
      <c r="T63" s="7"/>
      <c r="U63" s="7"/>
      <c r="V63" s="7"/>
      <c r="W63" s="12"/>
      <c r="X63" s="7"/>
      <c r="Y63" s="6"/>
      <c r="Z63" s="7"/>
      <c r="AA63" s="50"/>
      <c r="AB63" s="43"/>
      <c r="AC63" s="50"/>
      <c r="AD63" s="43"/>
      <c r="AE63" s="49"/>
    </row>
    <row r="64" spans="1:31" ht="12">
      <c r="A64" s="22"/>
      <c r="B64" s="6"/>
      <c r="C64" s="6"/>
      <c r="D64" s="6" t="s">
        <v>45</v>
      </c>
      <c r="E64" s="12"/>
      <c r="F64" s="33"/>
      <c r="G64" s="33"/>
      <c r="H64" s="33"/>
      <c r="I64" s="33"/>
      <c r="J64" s="33"/>
      <c r="K64" s="33"/>
      <c r="L64" s="19"/>
      <c r="M64" s="19"/>
      <c r="N64" s="19"/>
      <c r="O64" s="19"/>
      <c r="P64" s="19"/>
      <c r="Q64" s="7"/>
      <c r="R64" s="7"/>
      <c r="S64" s="7"/>
      <c r="T64" s="7"/>
      <c r="U64" s="7"/>
      <c r="V64" s="7"/>
      <c r="W64" s="12"/>
      <c r="X64" s="7"/>
      <c r="Y64" s="6"/>
      <c r="Z64" s="7"/>
      <c r="AA64" s="50"/>
      <c r="AB64" s="43">
        <v>0</v>
      </c>
      <c r="AC64" s="50"/>
      <c r="AD64" s="43">
        <v>0</v>
      </c>
      <c r="AE64" s="49"/>
    </row>
    <row r="65" spans="1:31" ht="12">
      <c r="A65" s="22"/>
      <c r="B65" s="6"/>
      <c r="C65" s="6"/>
      <c r="D65" s="6" t="s">
        <v>9</v>
      </c>
      <c r="E65" s="12"/>
      <c r="F65" s="33"/>
      <c r="G65" s="33"/>
      <c r="H65" s="33"/>
      <c r="I65" s="33"/>
      <c r="J65" s="33"/>
      <c r="K65" s="33"/>
      <c r="L65" s="19"/>
      <c r="M65" s="19"/>
      <c r="N65" s="19"/>
      <c r="O65" s="19"/>
      <c r="P65" s="19"/>
      <c r="Q65" s="7"/>
      <c r="R65" s="7"/>
      <c r="S65" s="7"/>
      <c r="T65" s="7"/>
      <c r="U65" s="7"/>
      <c r="V65" s="7"/>
      <c r="W65" s="12"/>
      <c r="X65" s="7"/>
      <c r="Y65" s="6"/>
      <c r="Z65" s="7"/>
      <c r="AA65" s="50"/>
      <c r="AB65" s="44">
        <v>0</v>
      </c>
      <c r="AC65" s="50"/>
      <c r="AD65" s="44">
        <v>0</v>
      </c>
      <c r="AE65" s="49"/>
    </row>
    <row r="66" spans="1:31" ht="12">
      <c r="A66" s="22"/>
      <c r="B66" s="6"/>
      <c r="C66" s="6"/>
      <c r="D66" s="9"/>
      <c r="E66" s="12"/>
      <c r="F66" s="33"/>
      <c r="G66" s="33"/>
      <c r="H66" s="33"/>
      <c r="I66" s="33"/>
      <c r="J66" s="33"/>
      <c r="K66" s="33"/>
      <c r="L66" s="19"/>
      <c r="M66" s="19"/>
      <c r="N66" s="19"/>
      <c r="O66" s="19"/>
      <c r="P66" s="19"/>
      <c r="Q66" s="7"/>
      <c r="R66" s="7"/>
      <c r="S66" s="7"/>
      <c r="T66" s="7"/>
      <c r="U66" s="7"/>
      <c r="V66" s="7"/>
      <c r="W66" s="12"/>
      <c r="X66" s="7"/>
      <c r="Y66" s="9"/>
      <c r="Z66" s="7"/>
      <c r="AA66" s="52"/>
      <c r="AB66" s="43">
        <f>SUM(AB64:AB65)</f>
        <v>0</v>
      </c>
      <c r="AC66" s="52"/>
      <c r="AD66" s="43">
        <f>SUM(AD64:AD65)</f>
        <v>0</v>
      </c>
      <c r="AE66" s="49"/>
    </row>
    <row r="67" spans="1:31" ht="12">
      <c r="A67" s="22"/>
      <c r="B67" s="6"/>
      <c r="C67" s="12" t="s">
        <v>6</v>
      </c>
      <c r="D67" s="12"/>
      <c r="E67" s="12"/>
      <c r="F67" s="33"/>
      <c r="G67" s="33"/>
      <c r="H67" s="33"/>
      <c r="I67" s="33"/>
      <c r="J67" s="33"/>
      <c r="K67" s="33"/>
      <c r="L67" s="19"/>
      <c r="M67" s="19"/>
      <c r="N67" s="19"/>
      <c r="O67" s="19"/>
      <c r="P67" s="19"/>
      <c r="Q67" s="7"/>
      <c r="R67" s="7"/>
      <c r="S67" s="7"/>
      <c r="T67" s="7"/>
      <c r="U67" s="7"/>
      <c r="V67" s="7"/>
      <c r="W67" s="12"/>
      <c r="X67" s="7"/>
      <c r="Y67" s="12"/>
      <c r="Z67" s="43"/>
      <c r="AA67" s="53"/>
      <c r="AB67" s="43"/>
      <c r="AC67" s="53"/>
      <c r="AD67" s="43"/>
      <c r="AE67" s="49"/>
    </row>
    <row r="68" spans="1:31" ht="12">
      <c r="A68" s="22"/>
      <c r="B68" s="6"/>
      <c r="D68" s="3" t="s">
        <v>70</v>
      </c>
      <c r="Z68" s="47"/>
      <c r="AA68" s="48"/>
      <c r="AB68" s="47">
        <v>0</v>
      </c>
      <c r="AC68" s="48"/>
      <c r="AD68" s="47">
        <v>0</v>
      </c>
      <c r="AE68" s="49"/>
    </row>
    <row r="69" spans="1:31" ht="12">
      <c r="A69" s="22"/>
      <c r="B69" s="6"/>
      <c r="D69" s="3" t="s">
        <v>71</v>
      </c>
      <c r="Z69" s="47"/>
      <c r="AA69" s="48"/>
      <c r="AB69" s="47">
        <v>0</v>
      </c>
      <c r="AC69" s="48"/>
      <c r="AD69" s="47">
        <v>0</v>
      </c>
      <c r="AE69" s="49"/>
    </row>
    <row r="70" spans="1:31" ht="12">
      <c r="A70" s="22"/>
      <c r="B70" s="6"/>
      <c r="D70" s="3" t="s">
        <v>72</v>
      </c>
      <c r="E70" s="12"/>
      <c r="F70" s="33"/>
      <c r="G70" s="33"/>
      <c r="H70" s="33"/>
      <c r="I70" s="33"/>
      <c r="J70" s="33"/>
      <c r="K70" s="33"/>
      <c r="L70" s="19"/>
      <c r="M70" s="19"/>
      <c r="N70" s="19"/>
      <c r="O70" s="19"/>
      <c r="P70" s="19"/>
      <c r="Q70" s="7"/>
      <c r="R70" s="7"/>
      <c r="S70" s="7"/>
      <c r="T70" s="7"/>
      <c r="U70" s="7"/>
      <c r="V70" s="7"/>
      <c r="W70" s="12"/>
      <c r="X70" s="7"/>
      <c r="Y70" s="6"/>
      <c r="Z70" s="7"/>
      <c r="AA70" s="48"/>
      <c r="AB70" s="44">
        <v>0</v>
      </c>
      <c r="AC70" s="48"/>
      <c r="AD70" s="44">
        <v>0</v>
      </c>
      <c r="AE70" s="49"/>
    </row>
    <row r="71" spans="1:31" ht="12">
      <c r="A71" s="22"/>
      <c r="B71" s="6"/>
      <c r="C71" s="6"/>
      <c r="D71" s="6"/>
      <c r="E71" s="12"/>
      <c r="F71" s="33"/>
      <c r="G71" s="33"/>
      <c r="H71" s="33"/>
      <c r="I71" s="33"/>
      <c r="J71" s="33"/>
      <c r="K71" s="33"/>
      <c r="L71" s="19"/>
      <c r="M71" s="19"/>
      <c r="N71" s="19"/>
      <c r="O71" s="19"/>
      <c r="P71" s="19"/>
      <c r="Q71" s="7"/>
      <c r="R71" s="7"/>
      <c r="S71" s="7"/>
      <c r="T71" s="7"/>
      <c r="U71" s="7"/>
      <c r="V71" s="7"/>
      <c r="W71" s="12"/>
      <c r="X71" s="7"/>
      <c r="Y71" s="6"/>
      <c r="Z71" s="7"/>
      <c r="AA71" s="50"/>
      <c r="AB71" s="46">
        <f>SUM(AB68:AB70)</f>
        <v>0</v>
      </c>
      <c r="AC71" s="50"/>
      <c r="AD71" s="46">
        <f>SUM(AD68:AD70)</f>
        <v>0</v>
      </c>
      <c r="AE71" s="49"/>
    </row>
    <row r="72" spans="1:31" ht="12">
      <c r="A72" s="22"/>
      <c r="B72" s="6"/>
      <c r="C72" s="6"/>
      <c r="D72" s="9"/>
      <c r="E72" s="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7"/>
      <c r="R72" s="7"/>
      <c r="S72" s="7"/>
      <c r="T72" s="13"/>
      <c r="U72" s="13"/>
      <c r="V72" s="13"/>
      <c r="W72" s="9"/>
      <c r="X72" s="13"/>
      <c r="Y72" s="9"/>
      <c r="Z72" s="13"/>
      <c r="AA72" s="9"/>
      <c r="AB72" s="13"/>
      <c r="AC72" s="9"/>
      <c r="AD72" s="13"/>
      <c r="AE72" s="23"/>
    </row>
    <row r="73" spans="1:31" ht="12">
      <c r="A73" s="22"/>
      <c r="B73" s="6"/>
      <c r="C73" s="6"/>
      <c r="D73" s="6"/>
      <c r="E73" s="6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7"/>
      <c r="R73" s="7"/>
      <c r="S73" s="7"/>
      <c r="T73" s="7"/>
      <c r="U73" s="7"/>
      <c r="V73" s="7"/>
      <c r="W73" s="9"/>
      <c r="X73" s="7"/>
      <c r="Y73" s="9"/>
      <c r="Z73" s="7"/>
      <c r="AA73" s="9"/>
      <c r="AB73" s="7"/>
      <c r="AC73" s="9"/>
      <c r="AD73" s="7"/>
      <c r="AE73" s="23"/>
    </row>
    <row r="74" spans="1:31" ht="12">
      <c r="A74" s="22"/>
      <c r="B74" s="5"/>
      <c r="C74" s="5"/>
      <c r="D74" s="5"/>
      <c r="E74" s="5"/>
      <c r="F74" s="31" t="s">
        <v>44</v>
      </c>
      <c r="G74" s="31" t="s">
        <v>43</v>
      </c>
      <c r="H74" s="31" t="s">
        <v>42</v>
      </c>
      <c r="I74" s="31" t="s">
        <v>41</v>
      </c>
      <c r="J74" s="31" t="s">
        <v>40</v>
      </c>
      <c r="K74" s="31" t="s">
        <v>39</v>
      </c>
      <c r="L74" s="31" t="s">
        <v>29</v>
      </c>
      <c r="M74" s="31" t="s">
        <v>28</v>
      </c>
      <c r="N74" s="31" t="s">
        <v>2</v>
      </c>
      <c r="O74" s="31" t="s">
        <v>1</v>
      </c>
      <c r="P74" s="31" t="s">
        <v>0</v>
      </c>
      <c r="Q74" s="31" t="s">
        <v>47</v>
      </c>
      <c r="R74" s="31" t="s">
        <v>55</v>
      </c>
      <c r="S74" s="31" t="s">
        <v>57</v>
      </c>
      <c r="T74" s="31" t="s">
        <v>58</v>
      </c>
      <c r="U74" s="31" t="s">
        <v>59</v>
      </c>
      <c r="V74" s="31" t="s">
        <v>61</v>
      </c>
      <c r="W74" s="30"/>
      <c r="X74" s="31" t="s">
        <v>64</v>
      </c>
      <c r="Y74" s="30"/>
      <c r="Z74" s="31" t="s">
        <v>65</v>
      </c>
      <c r="AA74" s="30"/>
      <c r="AB74" s="31" t="s">
        <v>66</v>
      </c>
      <c r="AC74" s="30"/>
      <c r="AD74" s="31" t="s">
        <v>92</v>
      </c>
      <c r="AE74" s="23"/>
    </row>
    <row r="75" spans="1:31" ht="12">
      <c r="A75" s="22"/>
      <c r="B75" s="15" t="s">
        <v>36</v>
      </c>
      <c r="C75" s="15"/>
      <c r="D75" s="15"/>
      <c r="E75" s="15"/>
      <c r="F75" s="16"/>
      <c r="G75" s="16"/>
      <c r="H75" s="16"/>
      <c r="I75" s="16"/>
      <c r="J75" s="16"/>
      <c r="K75" s="16"/>
      <c r="L75" s="29"/>
      <c r="M75" s="29"/>
      <c r="N75" s="29"/>
      <c r="O75" s="29"/>
      <c r="P75" s="29"/>
      <c r="Q75" s="16"/>
      <c r="R75" s="16"/>
      <c r="S75" s="16"/>
      <c r="T75" s="16"/>
      <c r="U75" s="16"/>
      <c r="V75" s="16"/>
      <c r="W75" s="15"/>
      <c r="X75" s="16"/>
      <c r="Y75" s="15"/>
      <c r="Z75" s="16"/>
      <c r="AA75" s="15"/>
      <c r="AB75" s="16"/>
      <c r="AC75" s="15"/>
      <c r="AD75" s="16"/>
      <c r="AE75" s="23"/>
    </row>
    <row r="76" spans="1:31" ht="12">
      <c r="A76" s="22"/>
      <c r="B76" s="6"/>
      <c r="C76" s="6"/>
      <c r="D76" s="6" t="s">
        <v>4</v>
      </c>
      <c r="E76" s="12"/>
      <c r="F76" s="33"/>
      <c r="G76" s="33"/>
      <c r="H76" s="33"/>
      <c r="I76" s="33"/>
      <c r="J76" s="33"/>
      <c r="K76" s="33"/>
      <c r="L76" s="19"/>
      <c r="M76" s="19"/>
      <c r="N76" s="19"/>
      <c r="O76" s="19"/>
      <c r="P76" s="19"/>
      <c r="Q76" s="7"/>
      <c r="R76" s="7"/>
      <c r="S76" s="7"/>
      <c r="T76" s="7"/>
      <c r="U76" s="7"/>
      <c r="V76" s="7"/>
      <c r="W76" s="12"/>
      <c r="X76" s="7"/>
      <c r="Y76" s="6"/>
      <c r="Z76" s="7"/>
      <c r="AA76" s="6"/>
      <c r="AB76" s="13">
        <f>AB92</f>
        <v>472</v>
      </c>
      <c r="AC76" s="6"/>
      <c r="AD76" s="13">
        <f>AD92</f>
        <v>452</v>
      </c>
      <c r="AE76" s="23"/>
    </row>
    <row r="77" spans="1:31" ht="12">
      <c r="A77" s="22"/>
      <c r="B77" s="6"/>
      <c r="C77" s="6"/>
      <c r="D77" s="6" t="s">
        <v>5</v>
      </c>
      <c r="E77" s="12"/>
      <c r="F77" s="33"/>
      <c r="G77" s="33"/>
      <c r="H77" s="33"/>
      <c r="I77" s="33"/>
      <c r="J77" s="33"/>
      <c r="K77" s="33"/>
      <c r="L77" s="19"/>
      <c r="M77" s="19"/>
      <c r="N77" s="19"/>
      <c r="O77" s="19"/>
      <c r="P77" s="19"/>
      <c r="Q77" s="7"/>
      <c r="R77" s="7"/>
      <c r="S77" s="7"/>
      <c r="T77" s="7"/>
      <c r="U77" s="7"/>
      <c r="V77" s="7"/>
      <c r="W77" s="12"/>
      <c r="X77" s="7"/>
      <c r="Y77" s="6"/>
      <c r="Z77" s="7"/>
      <c r="AA77" s="6"/>
      <c r="AB77" s="14">
        <f>AB106</f>
        <v>24</v>
      </c>
      <c r="AC77" s="6"/>
      <c r="AD77" s="14">
        <f>AD106</f>
        <v>27</v>
      </c>
      <c r="AE77" s="23"/>
    </row>
    <row r="78" spans="1:31" ht="12">
      <c r="A78" s="22"/>
      <c r="B78" s="6"/>
      <c r="C78" s="6"/>
      <c r="D78" s="9"/>
      <c r="E78" s="12"/>
      <c r="F78" s="33"/>
      <c r="G78" s="33"/>
      <c r="H78" s="33"/>
      <c r="I78" s="33"/>
      <c r="J78" s="33"/>
      <c r="K78" s="33"/>
      <c r="L78" s="19"/>
      <c r="M78" s="19"/>
      <c r="N78" s="19"/>
      <c r="O78" s="19"/>
      <c r="P78" s="19"/>
      <c r="Q78" s="7"/>
      <c r="R78" s="7"/>
      <c r="S78" s="7"/>
      <c r="T78" s="7"/>
      <c r="U78" s="7"/>
      <c r="V78" s="7"/>
      <c r="W78" s="12"/>
      <c r="X78" s="7"/>
      <c r="Y78" s="6"/>
      <c r="Z78" s="7"/>
      <c r="AA78" s="9"/>
      <c r="AB78" s="13">
        <f>SUM(AB76:AB77)</f>
        <v>496</v>
      </c>
      <c r="AC78" s="9"/>
      <c r="AD78" s="13">
        <f>SUM(AD76:AD77)</f>
        <v>479</v>
      </c>
      <c r="AE78" s="23"/>
    </row>
    <row r="79" spans="1:31" ht="12">
      <c r="A79" s="22"/>
      <c r="B79" s="6"/>
      <c r="C79" s="12" t="s">
        <v>26</v>
      </c>
      <c r="D79" s="12"/>
      <c r="E79" s="12"/>
      <c r="F79" s="33"/>
      <c r="G79" s="33"/>
      <c r="H79" s="33"/>
      <c r="I79" s="33"/>
      <c r="J79" s="33"/>
      <c r="K79" s="33"/>
      <c r="L79" s="19"/>
      <c r="M79" s="19"/>
      <c r="N79" s="19"/>
      <c r="O79" s="19"/>
      <c r="P79" s="19"/>
      <c r="Q79" s="7"/>
      <c r="R79" s="7"/>
      <c r="S79" s="7"/>
      <c r="T79" s="7"/>
      <c r="U79" s="7"/>
      <c r="V79" s="7"/>
      <c r="W79" s="12"/>
      <c r="X79" s="7"/>
      <c r="Y79" s="6"/>
      <c r="Z79" s="7"/>
      <c r="AA79" s="12"/>
      <c r="AB79" s="7"/>
      <c r="AC79" s="12"/>
      <c r="AD79" s="7"/>
      <c r="AE79" s="23"/>
    </row>
    <row r="80" spans="1:31" ht="12">
      <c r="A80" s="22"/>
      <c r="B80" s="6"/>
      <c r="C80" s="6"/>
      <c r="D80" s="3" t="s">
        <v>80</v>
      </c>
      <c r="E80" s="12"/>
      <c r="F80" s="33"/>
      <c r="G80" s="33"/>
      <c r="H80" s="33"/>
      <c r="I80" s="33"/>
      <c r="J80" s="33"/>
      <c r="K80" s="33"/>
      <c r="L80" s="19"/>
      <c r="M80" s="19"/>
      <c r="N80" s="19"/>
      <c r="O80" s="19"/>
      <c r="P80" s="19"/>
      <c r="Q80" s="7"/>
      <c r="R80" s="7"/>
      <c r="S80" s="7"/>
      <c r="T80" s="7"/>
      <c r="U80" s="7"/>
      <c r="V80" s="7"/>
      <c r="W80" s="12"/>
      <c r="X80" s="7"/>
      <c r="Y80" s="6"/>
      <c r="Z80" s="7"/>
      <c r="AA80" s="6"/>
      <c r="AB80" s="13">
        <f>10+7+3</f>
        <v>20</v>
      </c>
      <c r="AC80" s="6"/>
      <c r="AD80" s="13">
        <v>24</v>
      </c>
      <c r="AE80" s="23"/>
    </row>
    <row r="81" spans="1:31" ht="12">
      <c r="A81" s="22"/>
      <c r="B81" s="6"/>
      <c r="C81" s="6"/>
      <c r="D81" s="42" t="s">
        <v>69</v>
      </c>
      <c r="E81" s="12"/>
      <c r="F81" s="33"/>
      <c r="G81" s="33"/>
      <c r="H81" s="33"/>
      <c r="I81" s="33"/>
      <c r="J81" s="33"/>
      <c r="K81" s="33"/>
      <c r="L81" s="19"/>
      <c r="M81" s="19"/>
      <c r="N81" s="19"/>
      <c r="O81" s="19"/>
      <c r="P81" s="19"/>
      <c r="Q81" s="7"/>
      <c r="R81" s="7"/>
      <c r="S81" s="7"/>
      <c r="T81" s="7"/>
      <c r="U81" s="7"/>
      <c r="V81" s="7"/>
      <c r="W81" s="12"/>
      <c r="X81" s="7"/>
      <c r="Y81" s="6"/>
      <c r="Z81" s="7"/>
      <c r="AA81" s="6"/>
      <c r="AB81" s="13">
        <v>9</v>
      </c>
      <c r="AC81" s="6"/>
      <c r="AD81" s="13">
        <v>2</v>
      </c>
      <c r="AE81" s="23"/>
    </row>
    <row r="82" spans="1:31" ht="12">
      <c r="A82" s="22"/>
      <c r="B82" s="6"/>
      <c r="C82" s="6"/>
      <c r="D82" s="3" t="s">
        <v>67</v>
      </c>
      <c r="V82" s="13"/>
      <c r="W82" s="6"/>
      <c r="X82" s="13"/>
      <c r="Y82" s="6"/>
      <c r="Z82" s="13"/>
      <c r="AA82" s="6"/>
      <c r="AB82" s="13">
        <v>101</v>
      </c>
      <c r="AC82" s="6"/>
      <c r="AD82" s="13">
        <v>99</v>
      </c>
      <c r="AE82" s="23"/>
    </row>
    <row r="83" spans="1:31" ht="12">
      <c r="A83" s="22"/>
      <c r="B83" s="6"/>
      <c r="C83" s="6"/>
      <c r="D83" s="3" t="s">
        <v>73</v>
      </c>
      <c r="V83" s="13"/>
      <c r="W83" s="6"/>
      <c r="X83" s="13"/>
      <c r="Y83" s="6"/>
      <c r="Z83" s="13"/>
      <c r="AA83" s="6"/>
      <c r="AB83" s="13">
        <v>104</v>
      </c>
      <c r="AC83" s="6"/>
      <c r="AD83" s="13">
        <v>93</v>
      </c>
      <c r="AE83" s="23"/>
    </row>
    <row r="84" spans="1:31" ht="12">
      <c r="A84" s="22"/>
      <c r="B84" s="6"/>
      <c r="C84" s="6"/>
      <c r="D84" s="3" t="s">
        <v>81</v>
      </c>
      <c r="V84" s="13"/>
      <c r="W84" s="6"/>
      <c r="X84" s="13"/>
      <c r="Y84" s="6"/>
      <c r="Z84" s="13"/>
      <c r="AA84" s="6"/>
      <c r="AB84" s="13">
        <v>163</v>
      </c>
      <c r="AC84" s="6"/>
      <c r="AD84" s="13">
        <v>152</v>
      </c>
      <c r="AE84" s="23"/>
    </row>
    <row r="85" spans="1:31" ht="12">
      <c r="A85" s="22"/>
      <c r="B85" s="6"/>
      <c r="C85" s="6"/>
      <c r="D85" s="3" t="s">
        <v>82</v>
      </c>
      <c r="V85" s="13"/>
      <c r="W85" s="6"/>
      <c r="X85" s="13"/>
      <c r="Y85" s="6"/>
      <c r="Z85" s="13"/>
      <c r="AA85" s="6"/>
      <c r="AB85" s="13">
        <v>11</v>
      </c>
      <c r="AC85" s="6"/>
      <c r="AD85" s="13">
        <v>22</v>
      </c>
      <c r="AE85" s="23"/>
    </row>
    <row r="86" spans="1:31" ht="12">
      <c r="A86" s="22"/>
      <c r="B86" s="6"/>
      <c r="C86" s="6"/>
      <c r="D86" s="3" t="s">
        <v>75</v>
      </c>
      <c r="V86" s="13"/>
      <c r="W86" s="6"/>
      <c r="X86" s="13"/>
      <c r="Y86" s="6"/>
      <c r="Z86" s="13"/>
      <c r="AA86" s="6"/>
      <c r="AB86" s="13">
        <v>0</v>
      </c>
      <c r="AC86" s="6"/>
      <c r="AD86" s="13">
        <v>0</v>
      </c>
      <c r="AE86" s="23"/>
    </row>
    <row r="87" spans="1:31" ht="12">
      <c r="A87" s="22"/>
      <c r="B87" s="6"/>
      <c r="C87" s="6"/>
      <c r="D87" s="3" t="s">
        <v>68</v>
      </c>
      <c r="V87" s="13"/>
      <c r="W87" s="6"/>
      <c r="X87" s="13"/>
      <c r="Y87" s="6"/>
      <c r="Z87" s="13"/>
      <c r="AA87" s="6"/>
      <c r="AB87" s="13">
        <v>1</v>
      </c>
      <c r="AC87" s="6"/>
      <c r="AD87" s="13">
        <v>2</v>
      </c>
      <c r="AE87" s="23"/>
    </row>
    <row r="88" spans="1:31" ht="12">
      <c r="A88" s="22"/>
      <c r="B88" s="6"/>
      <c r="C88" s="6"/>
      <c r="D88" s="3" t="s">
        <v>74</v>
      </c>
      <c r="V88" s="13"/>
      <c r="W88" s="6"/>
      <c r="X88" s="13"/>
      <c r="Y88" s="6"/>
      <c r="Z88" s="13"/>
      <c r="AA88" s="6"/>
      <c r="AB88" s="13">
        <v>0</v>
      </c>
      <c r="AC88" s="6"/>
      <c r="AD88" s="13">
        <v>0</v>
      </c>
      <c r="AE88" s="23"/>
    </row>
    <row r="89" spans="1:31" ht="12">
      <c r="A89" s="22"/>
      <c r="B89" s="6"/>
      <c r="C89" s="6"/>
      <c r="D89" s="3" t="s">
        <v>76</v>
      </c>
      <c r="V89" s="13"/>
      <c r="W89" s="6"/>
      <c r="X89" s="13"/>
      <c r="Y89" s="6"/>
      <c r="Z89" s="13"/>
      <c r="AA89" s="6"/>
      <c r="AB89" s="13">
        <v>62</v>
      </c>
      <c r="AC89" s="6"/>
      <c r="AD89" s="13">
        <v>58</v>
      </c>
      <c r="AE89" s="23"/>
    </row>
    <row r="90" spans="1:31" ht="12">
      <c r="A90" s="22"/>
      <c r="B90" s="6"/>
      <c r="C90" s="6"/>
      <c r="D90" s="3" t="s">
        <v>83</v>
      </c>
      <c r="V90" s="13"/>
      <c r="W90" s="6"/>
      <c r="X90" s="13"/>
      <c r="Y90" s="6"/>
      <c r="Z90" s="13"/>
      <c r="AA90" s="6"/>
      <c r="AB90" s="13">
        <v>0</v>
      </c>
      <c r="AC90" s="6"/>
      <c r="AD90" s="13">
        <v>0</v>
      </c>
      <c r="AE90" s="23"/>
    </row>
    <row r="91" spans="1:31" ht="12">
      <c r="A91" s="22"/>
      <c r="B91" s="6"/>
      <c r="C91" s="6"/>
      <c r="D91" s="3" t="s">
        <v>84</v>
      </c>
      <c r="E91" s="12"/>
      <c r="F91" s="33"/>
      <c r="G91" s="33"/>
      <c r="H91" s="33"/>
      <c r="I91" s="33"/>
      <c r="J91" s="33"/>
      <c r="K91" s="33"/>
      <c r="L91" s="19"/>
      <c r="M91" s="19"/>
      <c r="N91" s="19"/>
      <c r="O91" s="19"/>
      <c r="P91" s="19"/>
      <c r="Q91" s="7"/>
      <c r="R91" s="7"/>
      <c r="S91" s="7"/>
      <c r="T91" s="7"/>
      <c r="U91" s="7"/>
      <c r="V91" s="7"/>
      <c r="W91" s="12"/>
      <c r="X91" s="7"/>
      <c r="Y91" s="6"/>
      <c r="Z91" s="7"/>
      <c r="AA91" s="6"/>
      <c r="AB91" s="14">
        <v>1</v>
      </c>
      <c r="AC91" s="6"/>
      <c r="AD91" s="14">
        <v>0</v>
      </c>
      <c r="AE91" s="23"/>
    </row>
    <row r="92" spans="1:31" ht="12">
      <c r="A92" s="22"/>
      <c r="B92" s="6"/>
      <c r="C92" s="6"/>
      <c r="D92" s="9"/>
      <c r="E92" s="12"/>
      <c r="F92" s="33"/>
      <c r="G92" s="33"/>
      <c r="H92" s="33"/>
      <c r="I92" s="33"/>
      <c r="J92" s="33"/>
      <c r="K92" s="33"/>
      <c r="L92" s="19"/>
      <c r="M92" s="19"/>
      <c r="N92" s="19"/>
      <c r="O92" s="19"/>
      <c r="P92" s="19"/>
      <c r="Q92" s="7"/>
      <c r="R92" s="7"/>
      <c r="S92" s="7"/>
      <c r="T92" s="7"/>
      <c r="U92" s="7"/>
      <c r="V92" s="7"/>
      <c r="W92" s="12"/>
      <c r="X92" s="7"/>
      <c r="Y92" s="6"/>
      <c r="Z92" s="7"/>
      <c r="AA92" s="9"/>
      <c r="AB92" s="13">
        <f>SUM(AB80:AB91)</f>
        <v>472</v>
      </c>
      <c r="AC92" s="9"/>
      <c r="AD92" s="13">
        <f>SUM(AD80:AD91)</f>
        <v>452</v>
      </c>
      <c r="AE92" s="23"/>
    </row>
    <row r="93" spans="1:31" ht="12">
      <c r="A93" s="22"/>
      <c r="B93" s="6"/>
      <c r="C93" s="12" t="s">
        <v>25</v>
      </c>
      <c r="D93" s="12"/>
      <c r="E93" s="12"/>
      <c r="F93" s="33"/>
      <c r="G93" s="33"/>
      <c r="H93" s="33"/>
      <c r="I93" s="33"/>
      <c r="J93" s="33"/>
      <c r="K93" s="33"/>
      <c r="L93" s="19"/>
      <c r="M93" s="19"/>
      <c r="N93" s="19"/>
      <c r="O93" s="19"/>
      <c r="P93" s="19"/>
      <c r="Q93" s="7"/>
      <c r="R93" s="7"/>
      <c r="S93" s="7"/>
      <c r="T93" s="7"/>
      <c r="U93" s="7"/>
      <c r="V93" s="7"/>
      <c r="W93" s="12"/>
      <c r="X93" s="7"/>
      <c r="Y93" s="6"/>
      <c r="Z93" s="7"/>
      <c r="AA93" s="12"/>
      <c r="AB93" s="7"/>
      <c r="AC93" s="12"/>
      <c r="AD93" s="7"/>
      <c r="AE93" s="23"/>
    </row>
    <row r="94" spans="1:31" ht="12">
      <c r="A94" s="22"/>
      <c r="B94" s="6"/>
      <c r="C94" s="6"/>
      <c r="D94" s="3" t="s">
        <v>80</v>
      </c>
      <c r="E94" s="12"/>
      <c r="F94" s="33"/>
      <c r="G94" s="33"/>
      <c r="H94" s="33"/>
      <c r="I94" s="33"/>
      <c r="J94" s="33"/>
      <c r="K94" s="33"/>
      <c r="L94" s="19"/>
      <c r="M94" s="19"/>
      <c r="N94" s="19"/>
      <c r="O94" s="19"/>
      <c r="P94" s="19"/>
      <c r="Q94" s="7"/>
      <c r="R94" s="7"/>
      <c r="S94" s="7"/>
      <c r="T94" s="7"/>
      <c r="U94" s="7"/>
      <c r="V94" s="7"/>
      <c r="W94" s="12"/>
      <c r="X94" s="7"/>
      <c r="Y94" s="6"/>
      <c r="Z94" s="7"/>
      <c r="AA94" s="6"/>
      <c r="AB94" s="13">
        <f>3+0+0</f>
        <v>3</v>
      </c>
      <c r="AC94" s="6"/>
      <c r="AD94" s="13">
        <v>5</v>
      </c>
      <c r="AE94" s="23"/>
    </row>
    <row r="95" spans="1:31" ht="12">
      <c r="A95" s="22"/>
      <c r="B95" s="6"/>
      <c r="C95" s="6"/>
      <c r="D95" s="42" t="s">
        <v>69</v>
      </c>
      <c r="E95" s="12"/>
      <c r="F95" s="33"/>
      <c r="G95" s="33"/>
      <c r="H95" s="33"/>
      <c r="I95" s="33"/>
      <c r="J95" s="33"/>
      <c r="K95" s="33"/>
      <c r="L95" s="19"/>
      <c r="M95" s="19"/>
      <c r="N95" s="19"/>
      <c r="O95" s="19"/>
      <c r="P95" s="19"/>
      <c r="Q95" s="7"/>
      <c r="R95" s="7"/>
      <c r="S95" s="7"/>
      <c r="T95" s="7"/>
      <c r="U95" s="7"/>
      <c r="V95" s="7"/>
      <c r="W95" s="12"/>
      <c r="X95" s="7"/>
      <c r="Y95" s="6"/>
      <c r="Z95" s="7"/>
      <c r="AA95" s="6"/>
      <c r="AB95" s="13">
        <v>1</v>
      </c>
      <c r="AC95" s="6"/>
      <c r="AD95" s="13">
        <v>0</v>
      </c>
      <c r="AE95" s="23"/>
    </row>
    <row r="96" spans="1:31" ht="12">
      <c r="A96" s="22"/>
      <c r="B96" s="6"/>
      <c r="C96" s="6"/>
      <c r="D96" s="3" t="s">
        <v>67</v>
      </c>
      <c r="E96" s="12"/>
      <c r="F96" s="33"/>
      <c r="G96" s="33"/>
      <c r="H96" s="33"/>
      <c r="I96" s="33"/>
      <c r="J96" s="33"/>
      <c r="K96" s="33"/>
      <c r="L96" s="19"/>
      <c r="M96" s="19"/>
      <c r="N96" s="19"/>
      <c r="O96" s="19"/>
      <c r="P96" s="19"/>
      <c r="Q96" s="7"/>
      <c r="R96" s="7"/>
      <c r="S96" s="7"/>
      <c r="T96" s="7"/>
      <c r="U96" s="7"/>
      <c r="V96" s="7"/>
      <c r="W96" s="12"/>
      <c r="X96" s="7"/>
      <c r="Y96" s="6"/>
      <c r="Z96" s="7"/>
      <c r="AA96" s="6"/>
      <c r="AB96" s="13">
        <v>3</v>
      </c>
      <c r="AC96" s="6"/>
      <c r="AD96" s="13">
        <v>2</v>
      </c>
      <c r="AE96" s="23"/>
    </row>
    <row r="97" spans="1:31" ht="12">
      <c r="A97" s="22"/>
      <c r="B97" s="6"/>
      <c r="C97" s="6"/>
      <c r="D97" s="3" t="s">
        <v>73</v>
      </c>
      <c r="E97" s="12"/>
      <c r="F97" s="33"/>
      <c r="G97" s="33"/>
      <c r="H97" s="33"/>
      <c r="I97" s="33"/>
      <c r="J97" s="33"/>
      <c r="K97" s="33"/>
      <c r="L97" s="19"/>
      <c r="M97" s="19"/>
      <c r="N97" s="19"/>
      <c r="O97" s="19"/>
      <c r="P97" s="19"/>
      <c r="Q97" s="7"/>
      <c r="R97" s="7"/>
      <c r="S97" s="7"/>
      <c r="T97" s="7"/>
      <c r="U97" s="7"/>
      <c r="V97" s="7"/>
      <c r="W97" s="12"/>
      <c r="X97" s="7"/>
      <c r="Y97" s="6"/>
      <c r="Z97" s="7"/>
      <c r="AA97" s="6"/>
      <c r="AB97" s="13">
        <v>4</v>
      </c>
      <c r="AC97" s="6"/>
      <c r="AD97" s="13">
        <v>4</v>
      </c>
      <c r="AE97" s="23"/>
    </row>
    <row r="98" spans="1:31" ht="12">
      <c r="A98" s="22"/>
      <c r="B98" s="6"/>
      <c r="C98" s="6"/>
      <c r="D98" s="3" t="s">
        <v>81</v>
      </c>
      <c r="E98" s="12"/>
      <c r="F98" s="33"/>
      <c r="G98" s="33"/>
      <c r="H98" s="33"/>
      <c r="I98" s="33"/>
      <c r="J98" s="33"/>
      <c r="K98" s="33"/>
      <c r="L98" s="19"/>
      <c r="M98" s="19"/>
      <c r="N98" s="19"/>
      <c r="O98" s="19"/>
      <c r="P98" s="19"/>
      <c r="Q98" s="7"/>
      <c r="R98" s="7"/>
      <c r="S98" s="7"/>
      <c r="T98" s="7"/>
      <c r="U98" s="7"/>
      <c r="V98" s="7"/>
      <c r="W98" s="12"/>
      <c r="X98" s="7"/>
      <c r="Y98" s="6"/>
      <c r="Z98" s="7"/>
      <c r="AA98" s="6"/>
      <c r="AB98" s="13">
        <v>2</v>
      </c>
      <c r="AC98" s="6"/>
      <c r="AD98" s="13">
        <v>6</v>
      </c>
      <c r="AE98" s="23"/>
    </row>
    <row r="99" spans="1:31" ht="12">
      <c r="A99" s="22"/>
      <c r="B99" s="6"/>
      <c r="C99" s="6"/>
      <c r="D99" s="3" t="s">
        <v>82</v>
      </c>
      <c r="E99" s="12"/>
      <c r="F99" s="33"/>
      <c r="G99" s="33"/>
      <c r="H99" s="33"/>
      <c r="I99" s="33"/>
      <c r="J99" s="33"/>
      <c r="K99" s="33"/>
      <c r="L99" s="19"/>
      <c r="M99" s="19"/>
      <c r="N99" s="19"/>
      <c r="O99" s="19"/>
      <c r="P99" s="19"/>
      <c r="Q99" s="7"/>
      <c r="R99" s="7"/>
      <c r="S99" s="7"/>
      <c r="T99" s="7"/>
      <c r="U99" s="7"/>
      <c r="V99" s="7"/>
      <c r="W99" s="12"/>
      <c r="X99" s="7"/>
      <c r="Y99" s="6"/>
      <c r="Z99" s="7"/>
      <c r="AA99" s="6"/>
      <c r="AB99" s="13">
        <v>0</v>
      </c>
      <c r="AC99" s="6"/>
      <c r="AD99" s="13">
        <v>1</v>
      </c>
      <c r="AE99" s="23"/>
    </row>
    <row r="100" spans="1:31" ht="12">
      <c r="A100" s="22"/>
      <c r="B100" s="6"/>
      <c r="C100" s="6"/>
      <c r="D100" s="3" t="s">
        <v>75</v>
      </c>
      <c r="E100" s="12"/>
      <c r="F100" s="33"/>
      <c r="G100" s="33"/>
      <c r="H100" s="33"/>
      <c r="I100" s="33"/>
      <c r="J100" s="33"/>
      <c r="K100" s="33"/>
      <c r="L100" s="19"/>
      <c r="M100" s="19"/>
      <c r="N100" s="19"/>
      <c r="O100" s="19"/>
      <c r="P100" s="19"/>
      <c r="Q100" s="7"/>
      <c r="R100" s="7"/>
      <c r="S100" s="7"/>
      <c r="T100" s="7"/>
      <c r="U100" s="7"/>
      <c r="V100" s="7"/>
      <c r="W100" s="12"/>
      <c r="X100" s="7"/>
      <c r="Y100" s="6"/>
      <c r="Z100" s="7"/>
      <c r="AA100" s="6"/>
      <c r="AB100" s="13">
        <v>0</v>
      </c>
      <c r="AC100" s="6"/>
      <c r="AD100" s="13">
        <v>0</v>
      </c>
      <c r="AE100" s="23"/>
    </row>
    <row r="101" spans="1:31" ht="12">
      <c r="A101" s="22"/>
      <c r="B101" s="6"/>
      <c r="C101" s="6"/>
      <c r="D101" s="3" t="s">
        <v>68</v>
      </c>
      <c r="E101" s="12"/>
      <c r="F101" s="33"/>
      <c r="G101" s="33"/>
      <c r="H101" s="33"/>
      <c r="I101" s="33"/>
      <c r="J101" s="33"/>
      <c r="K101" s="33"/>
      <c r="L101" s="19"/>
      <c r="M101" s="19"/>
      <c r="N101" s="19"/>
      <c r="O101" s="19"/>
      <c r="P101" s="19"/>
      <c r="Q101" s="7"/>
      <c r="R101" s="7"/>
      <c r="S101" s="7"/>
      <c r="T101" s="7"/>
      <c r="U101" s="7"/>
      <c r="V101" s="7"/>
      <c r="W101" s="12"/>
      <c r="X101" s="7"/>
      <c r="Y101" s="6"/>
      <c r="Z101" s="7"/>
      <c r="AA101" s="6"/>
      <c r="AB101" s="13">
        <v>4</v>
      </c>
      <c r="AC101" s="6"/>
      <c r="AD101" s="46">
        <v>0</v>
      </c>
      <c r="AE101" s="23"/>
    </row>
    <row r="102" spans="1:31" ht="12">
      <c r="A102" s="22"/>
      <c r="B102" s="6"/>
      <c r="C102" s="6"/>
      <c r="D102" s="3" t="s">
        <v>74</v>
      </c>
      <c r="E102" s="12"/>
      <c r="F102" s="33"/>
      <c r="G102" s="33"/>
      <c r="H102" s="33"/>
      <c r="I102" s="33"/>
      <c r="J102" s="33"/>
      <c r="K102" s="33"/>
      <c r="L102" s="19"/>
      <c r="M102" s="19"/>
      <c r="N102" s="19"/>
      <c r="O102" s="19"/>
      <c r="P102" s="19"/>
      <c r="Q102" s="7"/>
      <c r="R102" s="7"/>
      <c r="S102" s="7"/>
      <c r="T102" s="7"/>
      <c r="U102" s="7"/>
      <c r="V102" s="7"/>
      <c r="W102" s="12"/>
      <c r="X102" s="7"/>
      <c r="Y102" s="6"/>
      <c r="Z102" s="7"/>
      <c r="AA102" s="6"/>
      <c r="AB102" s="13">
        <v>0</v>
      </c>
      <c r="AC102" s="6"/>
      <c r="AD102" s="13">
        <v>0</v>
      </c>
      <c r="AE102" s="23"/>
    </row>
    <row r="103" spans="1:31" ht="12">
      <c r="A103" s="22"/>
      <c r="B103" s="6"/>
      <c r="C103" s="6"/>
      <c r="D103" s="3" t="s">
        <v>76</v>
      </c>
      <c r="E103" s="12"/>
      <c r="F103" s="33"/>
      <c r="G103" s="33"/>
      <c r="H103" s="33"/>
      <c r="I103" s="33"/>
      <c r="J103" s="33"/>
      <c r="K103" s="33"/>
      <c r="L103" s="19"/>
      <c r="M103" s="19"/>
      <c r="N103" s="19"/>
      <c r="O103" s="19"/>
      <c r="P103" s="19"/>
      <c r="Q103" s="7"/>
      <c r="R103" s="7"/>
      <c r="S103" s="7"/>
      <c r="T103" s="7"/>
      <c r="U103" s="7"/>
      <c r="V103" s="7"/>
      <c r="W103" s="12"/>
      <c r="X103" s="7"/>
      <c r="Y103" s="6"/>
      <c r="Z103" s="7"/>
      <c r="AA103" s="6"/>
      <c r="AB103" s="13">
        <v>7</v>
      </c>
      <c r="AC103" s="6"/>
      <c r="AD103" s="13">
        <v>9</v>
      </c>
      <c r="AE103" s="23"/>
    </row>
    <row r="104" spans="1:31" ht="12">
      <c r="A104" s="22"/>
      <c r="B104" s="6"/>
      <c r="C104" s="6"/>
      <c r="D104" s="3" t="s">
        <v>83</v>
      </c>
      <c r="E104" s="12"/>
      <c r="F104" s="33"/>
      <c r="G104" s="33"/>
      <c r="H104" s="33"/>
      <c r="I104" s="33"/>
      <c r="J104" s="33"/>
      <c r="K104" s="33"/>
      <c r="L104" s="19"/>
      <c r="M104" s="19"/>
      <c r="N104" s="19"/>
      <c r="O104" s="19"/>
      <c r="P104" s="19"/>
      <c r="Q104" s="7"/>
      <c r="R104" s="7"/>
      <c r="S104" s="7"/>
      <c r="T104" s="7"/>
      <c r="U104" s="7"/>
      <c r="V104" s="7"/>
      <c r="W104" s="12"/>
      <c r="X104" s="7"/>
      <c r="Y104" s="6"/>
      <c r="Z104" s="7"/>
      <c r="AA104" s="6"/>
      <c r="AB104" s="13">
        <v>0</v>
      </c>
      <c r="AC104" s="6"/>
      <c r="AD104" s="13">
        <v>0</v>
      </c>
      <c r="AE104" s="23"/>
    </row>
    <row r="105" spans="1:31" ht="12">
      <c r="A105" s="22"/>
      <c r="B105" s="6"/>
      <c r="C105" s="6"/>
      <c r="D105" s="3" t="s">
        <v>84</v>
      </c>
      <c r="E105" s="12"/>
      <c r="F105" s="33"/>
      <c r="G105" s="33"/>
      <c r="H105" s="33"/>
      <c r="I105" s="33"/>
      <c r="J105" s="33"/>
      <c r="K105" s="33"/>
      <c r="L105" s="19"/>
      <c r="M105" s="19"/>
      <c r="N105" s="19"/>
      <c r="O105" s="19"/>
      <c r="P105" s="19"/>
      <c r="Q105" s="7"/>
      <c r="R105" s="7"/>
      <c r="S105" s="7"/>
      <c r="T105" s="7"/>
      <c r="U105" s="7"/>
      <c r="V105" s="7"/>
      <c r="W105" s="12"/>
      <c r="X105" s="7"/>
      <c r="Y105" s="6"/>
      <c r="Z105" s="7"/>
      <c r="AA105" s="6"/>
      <c r="AB105" s="14">
        <v>0</v>
      </c>
      <c r="AC105" s="6"/>
      <c r="AD105" s="14">
        <v>0</v>
      </c>
      <c r="AE105" s="23"/>
    </row>
    <row r="106" spans="1:31" ht="12">
      <c r="A106" s="22"/>
      <c r="B106" s="6"/>
      <c r="C106" s="6"/>
      <c r="D106" s="9"/>
      <c r="E106" s="12"/>
      <c r="F106" s="33"/>
      <c r="G106" s="33"/>
      <c r="H106" s="33"/>
      <c r="I106" s="33"/>
      <c r="J106" s="33"/>
      <c r="K106" s="33"/>
      <c r="L106" s="19"/>
      <c r="M106" s="19"/>
      <c r="N106" s="19"/>
      <c r="O106" s="19"/>
      <c r="P106" s="19"/>
      <c r="Q106" s="7"/>
      <c r="R106" s="7"/>
      <c r="S106" s="7"/>
      <c r="T106" s="7"/>
      <c r="U106" s="7"/>
      <c r="V106" s="7"/>
      <c r="W106" s="12"/>
      <c r="X106" s="7"/>
      <c r="Y106" s="6"/>
      <c r="Z106" s="7"/>
      <c r="AA106" s="9"/>
      <c r="AB106" s="13">
        <f>SUM(AB94:AB105)</f>
        <v>24</v>
      </c>
      <c r="AC106" s="9"/>
      <c r="AD106" s="13">
        <f>SUM(AD94:AD105)</f>
        <v>27</v>
      </c>
      <c r="AE106" s="23"/>
    </row>
    <row r="107" spans="1:31" ht="12">
      <c r="A107" s="22"/>
      <c r="B107" s="15" t="s">
        <v>78</v>
      </c>
      <c r="C107" s="15"/>
      <c r="D107" s="15"/>
      <c r="E107" s="15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5"/>
      <c r="X107" s="16"/>
      <c r="Y107" s="15"/>
      <c r="Z107" s="16"/>
      <c r="AA107" s="15"/>
      <c r="AB107" s="16"/>
      <c r="AC107" s="15"/>
      <c r="AD107" s="16"/>
      <c r="AE107" s="23"/>
    </row>
    <row r="108" spans="1:31" ht="12">
      <c r="A108" s="22"/>
      <c r="D108" s="3" t="s">
        <v>77</v>
      </c>
      <c r="AB108" s="17">
        <v>0</v>
      </c>
      <c r="AD108" s="17">
        <v>0</v>
      </c>
      <c r="AE108" s="23"/>
    </row>
    <row r="109" spans="1:31" ht="12">
      <c r="A109" s="22"/>
      <c r="D109" s="3" t="s">
        <v>71</v>
      </c>
      <c r="AB109" s="17">
        <v>5</v>
      </c>
      <c r="AD109" s="17">
        <v>7</v>
      </c>
      <c r="AE109" s="23"/>
    </row>
    <row r="110" spans="1:31" ht="12">
      <c r="A110" s="22"/>
      <c r="D110" s="3" t="s">
        <v>79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X110" s="8"/>
      <c r="Z110" s="8"/>
      <c r="AB110" s="8">
        <v>0</v>
      </c>
      <c r="AD110" s="8">
        <v>0</v>
      </c>
      <c r="AE110" s="23"/>
    </row>
    <row r="111" spans="1:31" ht="12">
      <c r="A111" s="22"/>
      <c r="B111" s="6"/>
      <c r="C111" s="6"/>
      <c r="D111" s="6"/>
      <c r="E111" s="6"/>
      <c r="F111" s="1">
        <v>2</v>
      </c>
      <c r="G111" s="1">
        <v>2</v>
      </c>
      <c r="H111" s="1">
        <v>5</v>
      </c>
      <c r="I111" s="1">
        <v>3</v>
      </c>
      <c r="J111" s="1">
        <v>10</v>
      </c>
      <c r="K111" s="1">
        <v>11</v>
      </c>
      <c r="L111" s="19">
        <v>11</v>
      </c>
      <c r="M111" s="19">
        <v>6</v>
      </c>
      <c r="N111" s="19">
        <v>10</v>
      </c>
      <c r="O111" s="19">
        <v>5</v>
      </c>
      <c r="P111" s="19">
        <v>7</v>
      </c>
      <c r="Q111" s="7">
        <v>6</v>
      </c>
      <c r="R111" s="7">
        <v>4</v>
      </c>
      <c r="S111" s="7">
        <v>2</v>
      </c>
      <c r="T111" s="13">
        <v>1</v>
      </c>
      <c r="U111" s="13">
        <v>1</v>
      </c>
      <c r="V111" s="13">
        <v>2</v>
      </c>
      <c r="W111" s="6"/>
      <c r="X111" s="13">
        <v>3</v>
      </c>
      <c r="Y111" s="6"/>
      <c r="Z111" s="13">
        <v>5</v>
      </c>
      <c r="AA111" s="6"/>
      <c r="AB111" s="17">
        <f>SUM(AB108:AB110)</f>
        <v>5</v>
      </c>
      <c r="AC111" s="6"/>
      <c r="AD111" s="17">
        <f>SUM(AD108:AD110)</f>
        <v>7</v>
      </c>
      <c r="AE111" s="23"/>
    </row>
    <row r="112" spans="1:31" ht="12">
      <c r="A112" s="22"/>
      <c r="B112" s="5"/>
      <c r="C112" s="5"/>
      <c r="D112" s="18"/>
      <c r="E112" s="18"/>
      <c r="F112" s="8"/>
      <c r="G112" s="8"/>
      <c r="H112" s="8"/>
      <c r="I112" s="8"/>
      <c r="J112" s="8"/>
      <c r="K112" s="8"/>
      <c r="L112" s="20"/>
      <c r="M112" s="20"/>
      <c r="N112" s="20"/>
      <c r="O112" s="20"/>
      <c r="P112" s="20"/>
      <c r="Q112" s="8"/>
      <c r="R112" s="8"/>
      <c r="S112" s="8"/>
      <c r="T112" s="8"/>
      <c r="U112" s="8"/>
      <c r="V112" s="8"/>
      <c r="W112" s="5"/>
      <c r="X112" s="8"/>
      <c r="Y112" s="5"/>
      <c r="Z112" s="8"/>
      <c r="AA112" s="5"/>
      <c r="AB112" s="8"/>
      <c r="AC112" s="5"/>
      <c r="AD112" s="8"/>
      <c r="AE112" s="23"/>
    </row>
    <row r="113" spans="1:31" ht="12">
      <c r="A113" s="22"/>
      <c r="B113" s="6"/>
      <c r="C113" s="6"/>
      <c r="D113" s="6"/>
      <c r="E113" s="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6"/>
      <c r="X113" s="7"/>
      <c r="Y113" s="6"/>
      <c r="Z113" s="7"/>
      <c r="AA113" s="6"/>
      <c r="AB113" s="7"/>
      <c r="AC113" s="6"/>
      <c r="AD113" s="7"/>
      <c r="AE113" s="23"/>
    </row>
    <row r="114" spans="1:31" ht="12" hidden="1">
      <c r="A114" s="22"/>
      <c r="B114" s="6" t="s">
        <v>50</v>
      </c>
      <c r="C114" s="6"/>
      <c r="D114" s="6"/>
      <c r="E114" s="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6"/>
      <c r="X114" s="7"/>
      <c r="Y114" s="6"/>
      <c r="Z114" s="7"/>
      <c r="AA114" s="6"/>
      <c r="AB114" s="7"/>
      <c r="AC114" s="6"/>
      <c r="AD114" s="7"/>
      <c r="AE114" s="23"/>
    </row>
    <row r="115" spans="1:31" ht="12">
      <c r="A115" s="22"/>
      <c r="B115" s="6" t="s">
        <v>90</v>
      </c>
      <c r="C115" s="6"/>
      <c r="D115" s="6"/>
      <c r="E115" s="6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6"/>
      <c r="X115" s="7"/>
      <c r="Y115" s="6"/>
      <c r="Z115" s="7"/>
      <c r="AA115" s="6"/>
      <c r="AB115" s="7"/>
      <c r="AC115" s="6"/>
      <c r="AD115" s="7"/>
      <c r="AE115" s="23"/>
    </row>
    <row r="116" spans="1:31" ht="12">
      <c r="A116" s="22"/>
      <c r="B116" s="6" t="s">
        <v>91</v>
      </c>
      <c r="C116" s="6"/>
      <c r="D116" s="6"/>
      <c r="E116" s="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6"/>
      <c r="X116" s="7"/>
      <c r="Y116" s="6"/>
      <c r="Z116" s="7"/>
      <c r="AA116" s="6"/>
      <c r="AB116" s="7"/>
      <c r="AC116" s="6"/>
      <c r="AD116" s="7"/>
      <c r="AE116" s="23"/>
    </row>
    <row r="117" spans="1:31" ht="12">
      <c r="A117" s="22"/>
      <c r="B117" s="6"/>
      <c r="C117" s="6"/>
      <c r="D117" s="6"/>
      <c r="E117" s="6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6"/>
      <c r="X117" s="7"/>
      <c r="Y117" s="6"/>
      <c r="Z117" s="7"/>
      <c r="AA117" s="6"/>
      <c r="AB117" s="7"/>
      <c r="AC117" s="6"/>
      <c r="AD117" s="7"/>
      <c r="AE117" s="23"/>
    </row>
    <row r="118" spans="1:31" ht="12.75">
      <c r="A118" s="25"/>
      <c r="B118" s="60" t="s">
        <v>56</v>
      </c>
      <c r="C118" s="60"/>
      <c r="D118" s="60"/>
      <c r="E118" s="5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5"/>
      <c r="X118" s="8"/>
      <c r="Y118" s="5"/>
      <c r="Z118" s="8"/>
      <c r="AA118" s="5"/>
      <c r="AB118" s="8"/>
      <c r="AC118" s="5"/>
      <c r="AD118" s="8" t="s">
        <v>93</v>
      </c>
      <c r="AE118" s="26"/>
    </row>
  </sheetData>
  <sheetProtection/>
  <mergeCells count="2">
    <mergeCell ref="A2:AE2"/>
    <mergeCell ref="B118:D118"/>
  </mergeCells>
  <hyperlinks>
    <hyperlink ref="B118:D118" r:id="rId1" display="Source: IPEDS HR Survey"/>
  </hyperlinks>
  <printOptions/>
  <pageMargins left="0.75" right="0.5" top="0.5" bottom="0.5" header="0.5" footer="0.5"/>
  <pageSetup horizontalDpi="600" verticalDpi="600" orientation="portrait" scale="84" r:id="rId2"/>
  <rowBreaks count="1" manualBreakCount="1">
    <brk id="7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K1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3" width="3.00390625" style="3" customWidth="1"/>
    <col min="4" max="4" width="32.57421875" style="3" customWidth="1"/>
    <col min="5" max="5" width="3.7109375" style="3" customWidth="1"/>
    <col min="6" max="21" width="7.7109375" style="17" hidden="1" customWidth="1"/>
    <col min="22" max="22" width="7.7109375" style="17" customWidth="1"/>
    <col min="23" max="23" width="3.7109375" style="3" customWidth="1"/>
    <col min="24" max="24" width="7.7109375" style="17" customWidth="1"/>
    <col min="25" max="25" width="3.7109375" style="3" customWidth="1"/>
    <col min="26" max="26" width="7.7109375" style="17" customWidth="1"/>
    <col min="27" max="27" width="3.7109375" style="3" customWidth="1"/>
    <col min="28" max="28" width="7.7109375" style="17" customWidth="1"/>
    <col min="29" max="29" width="3.7109375" style="3" customWidth="1"/>
    <col min="30" max="30" width="7.7109375" style="17" customWidth="1"/>
    <col min="31" max="31" width="2.7109375" style="3" customWidth="1"/>
    <col min="32" max="33" width="9.140625" style="3" customWidth="1"/>
    <col min="34" max="34" width="25.7109375" style="3" customWidth="1"/>
    <col min="35" max="36" width="9.140625" style="3" customWidth="1"/>
    <col min="37" max="16384" width="9.140625" style="3" customWidth="1"/>
  </cols>
  <sheetData>
    <row r="2" spans="1:31" ht="12.75">
      <c r="A2" s="56" t="s">
        <v>38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9"/>
    </row>
    <row r="3" spans="1:31" ht="12">
      <c r="A3" s="22"/>
      <c r="B3" s="5"/>
      <c r="C3" s="5"/>
      <c r="D3" s="5"/>
      <c r="E3" s="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5"/>
      <c r="X3" s="8"/>
      <c r="Y3" s="5"/>
      <c r="Z3" s="8"/>
      <c r="AA3" s="5"/>
      <c r="AB3" s="8"/>
      <c r="AC3" s="5"/>
      <c r="AD3" s="8"/>
      <c r="AE3" s="23"/>
    </row>
    <row r="4" spans="1:31" ht="12.75">
      <c r="A4" s="22"/>
      <c r="B4" s="2" t="s">
        <v>54</v>
      </c>
      <c r="C4" s="2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6"/>
      <c r="X4" s="7"/>
      <c r="Y4" s="6"/>
      <c r="Z4" s="7"/>
      <c r="AA4" s="6"/>
      <c r="AB4" s="7"/>
      <c r="AC4" s="6"/>
      <c r="AD4" s="7"/>
      <c r="AE4" s="23"/>
    </row>
    <row r="5" spans="1:31" ht="12.75">
      <c r="A5" s="22"/>
      <c r="B5" s="2" t="s">
        <v>48</v>
      </c>
      <c r="C5" s="2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  <c r="X5" s="7"/>
      <c r="Y5" s="6"/>
      <c r="Z5" s="7"/>
      <c r="AA5" s="6"/>
      <c r="AB5" s="7"/>
      <c r="AC5" s="6"/>
      <c r="AD5" s="7"/>
      <c r="AE5" s="23"/>
    </row>
    <row r="6" spans="1:31" ht="12.75" thickBot="1">
      <c r="A6" s="22"/>
      <c r="B6" s="4"/>
      <c r="C6" s="4"/>
      <c r="D6" s="4"/>
      <c r="E6" s="4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4"/>
      <c r="X6" s="27"/>
      <c r="Y6" s="4"/>
      <c r="Z6" s="27"/>
      <c r="AA6" s="4"/>
      <c r="AB6" s="27"/>
      <c r="AC6" s="4"/>
      <c r="AD6" s="27"/>
      <c r="AE6" s="23"/>
    </row>
    <row r="7" spans="1:31" ht="12.75" thickTop="1">
      <c r="A7" s="22"/>
      <c r="B7" s="21"/>
      <c r="C7" s="5"/>
      <c r="D7" s="5"/>
      <c r="E7" s="5"/>
      <c r="F7" s="31" t="s">
        <v>44</v>
      </c>
      <c r="G7" s="31" t="s">
        <v>43</v>
      </c>
      <c r="H7" s="31" t="s">
        <v>42</v>
      </c>
      <c r="I7" s="31" t="s">
        <v>41</v>
      </c>
      <c r="J7" s="31" t="s">
        <v>40</v>
      </c>
      <c r="K7" s="31" t="s">
        <v>39</v>
      </c>
      <c r="L7" s="31" t="s">
        <v>29</v>
      </c>
      <c r="M7" s="31" t="s">
        <v>28</v>
      </c>
      <c r="N7" s="31" t="s">
        <v>2</v>
      </c>
      <c r="O7" s="31" t="s">
        <v>1</v>
      </c>
      <c r="P7" s="31" t="s">
        <v>0</v>
      </c>
      <c r="Q7" s="31" t="s">
        <v>47</v>
      </c>
      <c r="R7" s="31" t="s">
        <v>55</v>
      </c>
      <c r="S7" s="31" t="s">
        <v>57</v>
      </c>
      <c r="T7" s="31" t="s">
        <v>58</v>
      </c>
      <c r="U7" s="31" t="s">
        <v>59</v>
      </c>
      <c r="V7" s="31" t="s">
        <v>61</v>
      </c>
      <c r="W7" s="5"/>
      <c r="X7" s="31" t="s">
        <v>64</v>
      </c>
      <c r="Y7" s="5"/>
      <c r="Z7" s="31" t="s">
        <v>65</v>
      </c>
      <c r="AA7" s="5"/>
      <c r="AB7" s="31" t="s">
        <v>66</v>
      </c>
      <c r="AC7" s="5"/>
      <c r="AD7" s="31" t="s">
        <v>92</v>
      </c>
      <c r="AE7" s="23"/>
    </row>
    <row r="8" spans="1:31" ht="12">
      <c r="A8" s="22"/>
      <c r="B8" s="15" t="s">
        <v>46</v>
      </c>
      <c r="C8" s="34"/>
      <c r="D8" s="34"/>
      <c r="E8" s="34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8"/>
      <c r="X8" s="37"/>
      <c r="Y8" s="38"/>
      <c r="Z8" s="37"/>
      <c r="AA8" s="38"/>
      <c r="AB8" s="37"/>
      <c r="AC8" s="38"/>
      <c r="AD8" s="37"/>
      <c r="AE8" s="23"/>
    </row>
    <row r="9" spans="1:37" s="42" customFormat="1" ht="12">
      <c r="A9" s="39"/>
      <c r="B9" s="40"/>
      <c r="C9" s="40"/>
      <c r="D9" s="40"/>
      <c r="E9" s="40"/>
      <c r="F9" s="13">
        <f aca="true" t="shared" si="0" ref="F9:U9">F14+F111</f>
        <v>19832</v>
      </c>
      <c r="G9" s="13">
        <f t="shared" si="0"/>
        <v>20518</v>
      </c>
      <c r="H9" s="13">
        <f t="shared" si="0"/>
        <v>20991</v>
      </c>
      <c r="I9" s="13">
        <f t="shared" si="0"/>
        <v>22340</v>
      </c>
      <c r="J9" s="13">
        <f t="shared" si="0"/>
        <v>22907</v>
      </c>
      <c r="K9" s="13">
        <f t="shared" si="0"/>
        <v>23716</v>
      </c>
      <c r="L9" s="13">
        <f t="shared" si="0"/>
        <v>24354</v>
      </c>
      <c r="M9" s="13">
        <f t="shared" si="0"/>
        <v>24747</v>
      </c>
      <c r="N9" s="13">
        <f t="shared" si="0"/>
        <v>25096</v>
      </c>
      <c r="O9" s="13">
        <f t="shared" si="0"/>
        <v>26246</v>
      </c>
      <c r="P9" s="13">
        <f t="shared" si="0"/>
        <v>25748</v>
      </c>
      <c r="Q9" s="13">
        <f t="shared" si="0"/>
        <v>26347</v>
      </c>
      <c r="R9" s="13">
        <f t="shared" si="0"/>
        <v>26915</v>
      </c>
      <c r="S9" s="13">
        <f t="shared" si="0"/>
        <v>27472</v>
      </c>
      <c r="T9" s="13">
        <f t="shared" si="0"/>
        <v>27516</v>
      </c>
      <c r="U9" s="13">
        <f t="shared" si="0"/>
        <v>27998</v>
      </c>
      <c r="V9" s="13">
        <f>V14+V111</f>
        <v>28108</v>
      </c>
      <c r="W9" s="40"/>
      <c r="X9" s="13">
        <f>X14+X111</f>
        <v>28612</v>
      </c>
      <c r="Y9" s="40"/>
      <c r="Z9" s="13">
        <f>Z14+Z111</f>
        <v>28852</v>
      </c>
      <c r="AA9" s="40"/>
      <c r="AB9" s="13">
        <f>AB14+AB111</f>
        <v>28355</v>
      </c>
      <c r="AC9" s="40"/>
      <c r="AD9" s="13">
        <f>AD14+AD111</f>
        <v>28213</v>
      </c>
      <c r="AE9" s="41"/>
      <c r="AF9" s="3"/>
      <c r="AG9" s="3"/>
      <c r="AH9" s="3"/>
      <c r="AI9" s="3"/>
      <c r="AJ9" s="3"/>
      <c r="AK9" s="3"/>
    </row>
    <row r="10" spans="1:31" ht="12">
      <c r="A10" s="22"/>
      <c r="B10" s="6"/>
      <c r="C10" s="6"/>
      <c r="D10" s="6"/>
      <c r="E10" s="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6"/>
      <c r="X10" s="35"/>
      <c r="Y10" s="6"/>
      <c r="Z10" s="35"/>
      <c r="AA10" s="6"/>
      <c r="AB10" s="35"/>
      <c r="AC10" s="6"/>
      <c r="AD10" s="35"/>
      <c r="AE10" s="23"/>
    </row>
    <row r="11" spans="1:31" ht="12">
      <c r="A11" s="22"/>
      <c r="B11" s="24" t="s">
        <v>3</v>
      </c>
      <c r="C11" s="24"/>
      <c r="D11" s="24"/>
      <c r="E11" s="24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24"/>
      <c r="X11" s="11"/>
      <c r="Y11" s="24"/>
      <c r="Z11" s="11"/>
      <c r="AA11" s="24"/>
      <c r="AB11" s="11"/>
      <c r="AC11" s="24"/>
      <c r="AD11" s="11"/>
      <c r="AE11" s="23"/>
    </row>
    <row r="12" spans="1:31" ht="12">
      <c r="A12" s="22"/>
      <c r="B12" s="6"/>
      <c r="C12" s="6"/>
      <c r="D12" s="6" t="s">
        <v>4</v>
      </c>
      <c r="E12" s="6"/>
      <c r="F12" s="7">
        <f>MU!F12+UMKC!F12+'S&amp;T'!F12+UMSL!F12+UMSa!F12</f>
        <v>12830</v>
      </c>
      <c r="G12" s="7">
        <f>MU!G12+UMKC!G12+'S&amp;T'!G12+UMSL!G12+UMSa!G12</f>
        <v>13074</v>
      </c>
      <c r="H12" s="7">
        <f>MU!H12+UMKC!H12+'S&amp;T'!H12+UMSL!H12+UMSa!H12</f>
        <v>13286</v>
      </c>
      <c r="I12" s="7">
        <f>MU!I12+UMKC!I12+'S&amp;T'!I12+UMSL!I12+UMSa!I12</f>
        <v>14137</v>
      </c>
      <c r="J12" s="7">
        <f>MU!J12+UMKC!J12+'S&amp;T'!J12+UMSL!J12+UMSa!J12</f>
        <v>14620</v>
      </c>
      <c r="K12" s="7">
        <f>MU!K12+UMKC!K12+'S&amp;T'!K12+UMSL!K12+UMSa!K12</f>
        <v>15052</v>
      </c>
      <c r="L12" s="7">
        <f>MU!L12+UMKC!L12+'S&amp;T'!L12+UMSL!L12+UMSa!L12</f>
        <v>15791</v>
      </c>
      <c r="M12" s="7">
        <f>MU!M12+UMKC!M12+'S&amp;T'!M12+UMSL!M12+UMSa!M12</f>
        <v>15586</v>
      </c>
      <c r="N12" s="7">
        <f>MU!N12+UMKC!N12+'S&amp;T'!N12+UMSL!N12+UMSa!N12</f>
        <v>15944</v>
      </c>
      <c r="O12" s="7">
        <f>MU!O12+UMKC!O12+'S&amp;T'!O12+UMSL!O12+UMSa!O12</f>
        <v>16374</v>
      </c>
      <c r="P12" s="7">
        <f>MU!P12+UMKC!P12+'S&amp;T'!P12+UMSL!P12+UMSa!P12</f>
        <v>15877</v>
      </c>
      <c r="Q12" s="7">
        <f>MU!Q12+UMKC!Q12+'S&amp;T'!Q12+UMSL!Q12+UMSa!Q12</f>
        <v>16282</v>
      </c>
      <c r="R12" s="7">
        <f>MU!R12+UMKC!R12+'S&amp;T'!R12+UMSL!R12+UMSa!R12</f>
        <v>16660</v>
      </c>
      <c r="S12" s="7">
        <f>MU!S12+UMKC!S12+'S&amp;T'!S12+UMSL!S12+UMSa!S12</f>
        <v>17085</v>
      </c>
      <c r="T12" s="7">
        <f>MU!T12+UMKC!T12+'S&amp;T'!T12+UMSL!T12+UMSa!T12</f>
        <v>17303</v>
      </c>
      <c r="U12" s="7">
        <f>MU!U12+UMKC!U12+'S&amp;T'!U12+UMSL!U12+UMSa!U12</f>
        <v>17615</v>
      </c>
      <c r="V12" s="7">
        <f>MU!V12+UMKC!V12+'S&amp;T'!V12+UMSL!V12+UMSa!V12</f>
        <v>17764</v>
      </c>
      <c r="W12" s="6"/>
      <c r="X12" s="7">
        <f>MU!X12+UMKC!X12+'S&amp;T'!X12+UMSL!X12+UMSa!X12</f>
        <v>17864</v>
      </c>
      <c r="Y12" s="6"/>
      <c r="Z12" s="7">
        <f>MU!Z12+UMKC!Z12+'S&amp;T'!Z12+UMSL!Z12+UMSa!Z12</f>
        <v>18019</v>
      </c>
      <c r="AA12" s="6"/>
      <c r="AB12" s="43">
        <f>AB16+AB76</f>
        <v>17740</v>
      </c>
      <c r="AC12" s="6"/>
      <c r="AD12" s="43">
        <f>AD16+AD76</f>
        <v>17712</v>
      </c>
      <c r="AE12" s="49"/>
    </row>
    <row r="13" spans="1:31" ht="12">
      <c r="A13" s="22"/>
      <c r="B13" s="6"/>
      <c r="C13" s="6"/>
      <c r="D13" s="6" t="s">
        <v>7</v>
      </c>
      <c r="E13" s="6"/>
      <c r="F13" s="8">
        <f>MU!F13+UMKC!F13+'S&amp;T'!F13+UMSL!F13+UMSa!F13</f>
        <v>4586</v>
      </c>
      <c r="G13" s="8">
        <f>MU!G13+UMKC!G13+'S&amp;T'!G13+UMSL!G13+UMSa!G13</f>
        <v>4842</v>
      </c>
      <c r="H13" s="8">
        <f>MU!H13+UMKC!H13+'S&amp;T'!H13+UMSL!H13+UMSa!H13</f>
        <v>4996</v>
      </c>
      <c r="I13" s="8">
        <f>MU!I13+UMKC!I13+'S&amp;T'!I13+UMSL!I13+UMSa!I13</f>
        <v>5606</v>
      </c>
      <c r="J13" s="8">
        <f>MU!J13+UMKC!J13+'S&amp;T'!J13+UMSL!J13+UMSa!J13</f>
        <v>5666</v>
      </c>
      <c r="K13" s="8">
        <f>MU!K13+UMKC!K13+'S&amp;T'!K13+UMSL!K13+UMSa!K13</f>
        <v>5856</v>
      </c>
      <c r="L13" s="8">
        <f>MU!L13+UMKC!L13+'S&amp;T'!L13+UMSL!L13+UMSa!L13</f>
        <v>5623</v>
      </c>
      <c r="M13" s="8">
        <f>MU!M13+UMKC!M13+'S&amp;T'!M13+UMSL!M13+UMSa!M13</f>
        <v>6036</v>
      </c>
      <c r="N13" s="8">
        <f>MU!N13+UMKC!N13+'S&amp;T'!N13+UMSL!N13+UMSa!N13</f>
        <v>5886</v>
      </c>
      <c r="O13" s="8">
        <f>MU!O13+UMKC!O13+'S&amp;T'!O13+UMSL!O13+UMSa!O13</f>
        <v>6581</v>
      </c>
      <c r="P13" s="8">
        <f>MU!P13+UMKC!P13+'S&amp;T'!P13+UMSL!P13+UMSa!P13</f>
        <v>6554</v>
      </c>
      <c r="Q13" s="8">
        <f>MU!Q13+UMKC!Q13+'S&amp;T'!Q13+UMSL!Q13+UMSa!Q13</f>
        <v>6730</v>
      </c>
      <c r="R13" s="8">
        <f>MU!R13+UMKC!R13+'S&amp;T'!R13+UMSL!R13+UMSa!R13</f>
        <v>6862</v>
      </c>
      <c r="S13" s="8">
        <f>MU!S13+UMKC!S13+'S&amp;T'!S13+UMSL!S13+UMSa!S13</f>
        <v>6850</v>
      </c>
      <c r="T13" s="8">
        <f>MU!T13+UMKC!T13+'S&amp;T'!T13+UMSL!T13+UMSa!T13</f>
        <v>6710</v>
      </c>
      <c r="U13" s="8">
        <f>MU!U13+UMKC!U13+'S&amp;T'!U13+UMSL!U13+UMSa!U13</f>
        <v>6711</v>
      </c>
      <c r="V13" s="8">
        <f>MU!V13+UMKC!V13+'S&amp;T'!V13+UMSL!V13+UMSa!V13</f>
        <v>6462</v>
      </c>
      <c r="W13" s="6"/>
      <c r="X13" s="8">
        <f>MU!X13+UMKC!X13+'S&amp;T'!X13+UMSL!X13+UMSa!X13</f>
        <v>6668</v>
      </c>
      <c r="Y13" s="6"/>
      <c r="Z13" s="8">
        <f>MU!Z13+UMKC!Z13+'S&amp;T'!Z13+UMSL!Z13+UMSa!Z13</f>
        <v>6629</v>
      </c>
      <c r="AA13" s="6"/>
      <c r="AB13" s="44">
        <f>AB17+AB77</f>
        <v>6539</v>
      </c>
      <c r="AC13" s="6"/>
      <c r="AD13" s="44">
        <f>AD17+AD77</f>
        <v>6356</v>
      </c>
      <c r="AE13" s="49"/>
    </row>
    <row r="14" spans="1:31" ht="12">
      <c r="A14" s="22"/>
      <c r="B14" s="6"/>
      <c r="C14" s="6"/>
      <c r="D14" s="9"/>
      <c r="E14" s="9"/>
      <c r="F14" s="7">
        <f>SUM(F12:F13)</f>
        <v>17416</v>
      </c>
      <c r="G14" s="7">
        <f aca="true" t="shared" si="1" ref="G14:L14">SUM(G12:G13)</f>
        <v>17916</v>
      </c>
      <c r="H14" s="7">
        <f t="shared" si="1"/>
        <v>18282</v>
      </c>
      <c r="I14" s="7">
        <f t="shared" si="1"/>
        <v>19743</v>
      </c>
      <c r="J14" s="7">
        <f t="shared" si="1"/>
        <v>20286</v>
      </c>
      <c r="K14" s="7">
        <f t="shared" si="1"/>
        <v>20908</v>
      </c>
      <c r="L14" s="7">
        <f t="shared" si="1"/>
        <v>21414</v>
      </c>
      <c r="M14" s="7">
        <f aca="true" t="shared" si="2" ref="M14:R14">SUM(M12:M13)</f>
        <v>21622</v>
      </c>
      <c r="N14" s="7">
        <f t="shared" si="2"/>
        <v>21830</v>
      </c>
      <c r="O14" s="7">
        <f t="shared" si="2"/>
        <v>22955</v>
      </c>
      <c r="P14" s="7">
        <f t="shared" si="2"/>
        <v>22431</v>
      </c>
      <c r="Q14" s="7">
        <f t="shared" si="2"/>
        <v>23012</v>
      </c>
      <c r="R14" s="7">
        <f t="shared" si="2"/>
        <v>23522</v>
      </c>
      <c r="S14" s="7">
        <f>SUM(S12:S13)</f>
        <v>23935</v>
      </c>
      <c r="T14" s="7">
        <f>SUM(T12:T13)</f>
        <v>24013</v>
      </c>
      <c r="U14" s="7">
        <f>SUM(U12:U13)</f>
        <v>24326</v>
      </c>
      <c r="V14" s="7">
        <f>SUM(V12:V13)</f>
        <v>24226</v>
      </c>
      <c r="W14" s="9"/>
      <c r="X14" s="7">
        <f>SUM(X12:X13)</f>
        <v>24532</v>
      </c>
      <c r="Y14" s="9"/>
      <c r="Z14" s="7">
        <f>SUM(Z12:Z13)</f>
        <v>24648</v>
      </c>
      <c r="AA14" s="9"/>
      <c r="AB14" s="43">
        <f>SUM(AB12:AB13)</f>
        <v>24279</v>
      </c>
      <c r="AC14" s="9"/>
      <c r="AD14" s="43">
        <f>SUM(AD12:AD13)</f>
        <v>24068</v>
      </c>
      <c r="AE14" s="49"/>
    </row>
    <row r="15" spans="1:31" ht="12">
      <c r="A15" s="22"/>
      <c r="B15" s="15" t="s">
        <v>27</v>
      </c>
      <c r="C15" s="15"/>
      <c r="D15" s="10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  <c r="X15" s="11"/>
      <c r="Y15" s="10"/>
      <c r="Z15" s="11"/>
      <c r="AA15" s="10"/>
      <c r="AB15" s="11"/>
      <c r="AC15" s="10"/>
      <c r="AD15" s="11"/>
      <c r="AE15" s="23"/>
    </row>
    <row r="16" spans="1:31" ht="12">
      <c r="A16" s="22"/>
      <c r="B16" s="6"/>
      <c r="C16" s="6"/>
      <c r="D16" s="6" t="s">
        <v>4</v>
      </c>
      <c r="AA16" s="6"/>
      <c r="AB16" s="7">
        <f>AB23</f>
        <v>4028</v>
      </c>
      <c r="AC16" s="6"/>
      <c r="AD16" s="7">
        <f>AD23</f>
        <v>3960</v>
      </c>
      <c r="AE16" s="23"/>
    </row>
    <row r="17" spans="1:31" ht="12">
      <c r="A17" s="22"/>
      <c r="B17" s="6"/>
      <c r="C17" s="6"/>
      <c r="D17" s="6" t="s">
        <v>5</v>
      </c>
      <c r="AA17" s="6"/>
      <c r="AB17" s="8">
        <f>AB71</f>
        <v>2012</v>
      </c>
      <c r="AC17" s="6"/>
      <c r="AD17" s="8">
        <f>AD71</f>
        <v>1956</v>
      </c>
      <c r="AE17" s="23"/>
    </row>
    <row r="18" spans="1:31" ht="12">
      <c r="A18" s="22"/>
      <c r="B18" s="6"/>
      <c r="C18" s="6"/>
      <c r="D18" s="9"/>
      <c r="AA18" s="9"/>
      <c r="AB18" s="7">
        <f>SUM(AB16:AB17)</f>
        <v>6040</v>
      </c>
      <c r="AC18" s="9"/>
      <c r="AD18" s="7">
        <f>SUM(AD16:AD17)</f>
        <v>5916</v>
      </c>
      <c r="AE18" s="23"/>
    </row>
    <row r="19" spans="1:31" ht="12">
      <c r="A19" s="22"/>
      <c r="B19" s="6"/>
      <c r="C19" s="12" t="s">
        <v>8</v>
      </c>
      <c r="D19" s="12"/>
      <c r="E19" s="1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2"/>
      <c r="X19" s="7"/>
      <c r="Y19" s="12"/>
      <c r="Z19" s="7"/>
      <c r="AA19" s="12"/>
      <c r="AB19" s="7"/>
      <c r="AC19" s="12"/>
      <c r="AD19" s="7"/>
      <c r="AE19" s="23"/>
    </row>
    <row r="20" spans="1:31" ht="12">
      <c r="A20" s="22"/>
      <c r="B20" s="6"/>
      <c r="D20" s="3" t="s">
        <v>70</v>
      </c>
      <c r="AA20" s="48"/>
      <c r="AB20" s="43">
        <f>MU!AB20+UMKC!AB20+'S&amp;T'!AB20+UMSL!AB20+UMSa!AB20</f>
        <v>3341</v>
      </c>
      <c r="AC20" s="48"/>
      <c r="AD20" s="43">
        <f>MU!AD20+UMKC!AD20+'S&amp;T'!AD20+UMSL!AD20+UMSa!AD20</f>
        <v>3400</v>
      </c>
      <c r="AE20" s="49"/>
    </row>
    <row r="21" spans="1:31" ht="12">
      <c r="A21" s="22"/>
      <c r="B21" s="6"/>
      <c r="D21" s="3" t="s">
        <v>71</v>
      </c>
      <c r="AA21" s="48"/>
      <c r="AB21" s="43">
        <f>MU!AB21+UMKC!AB21+'S&amp;T'!AB21+UMSL!AB21+UMSa!AB21</f>
        <v>437</v>
      </c>
      <c r="AC21" s="48"/>
      <c r="AD21" s="43">
        <f>MU!AD21+UMKC!AD21+'S&amp;T'!AD21+UMSL!AD21+UMSa!AD21</f>
        <v>420</v>
      </c>
      <c r="AE21" s="49"/>
    </row>
    <row r="22" spans="1:31" ht="12">
      <c r="A22" s="22"/>
      <c r="B22" s="6"/>
      <c r="D22" s="3" t="s">
        <v>72</v>
      </c>
      <c r="AA22" s="48"/>
      <c r="AB22" s="44">
        <f>MU!AB22+UMKC!AB22+'S&amp;T'!AB22+UMSL!AB22+UMSa!AB22</f>
        <v>250</v>
      </c>
      <c r="AC22" s="48"/>
      <c r="AD22" s="44">
        <f>MU!AD22+UMKC!AD22+'S&amp;T'!AD22+UMSL!AD22+UMSa!AD22</f>
        <v>140</v>
      </c>
      <c r="AE22" s="49"/>
    </row>
    <row r="23" spans="1:31" ht="12">
      <c r="A23" s="22"/>
      <c r="B23" s="6"/>
      <c r="AA23" s="48"/>
      <c r="AB23" s="47">
        <f>SUM(AB20:AB22)</f>
        <v>4028</v>
      </c>
      <c r="AC23" s="48"/>
      <c r="AD23" s="47">
        <f>SUM(AD20:AD22)</f>
        <v>3960</v>
      </c>
      <c r="AE23" s="49"/>
    </row>
    <row r="24" spans="1:31" ht="12">
      <c r="A24" s="22"/>
      <c r="B24" s="6"/>
      <c r="C24" s="6" t="s">
        <v>85</v>
      </c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6"/>
      <c r="X24" s="7"/>
      <c r="Y24" s="6"/>
      <c r="Z24" s="7"/>
      <c r="AA24" s="6"/>
      <c r="AB24" s="7"/>
      <c r="AC24" s="6"/>
      <c r="AD24" s="7"/>
      <c r="AE24" s="23"/>
    </row>
    <row r="25" spans="1:31" ht="12">
      <c r="A25" s="22"/>
      <c r="B25" s="6"/>
      <c r="C25" s="6"/>
      <c r="D25" s="6" t="s">
        <v>10</v>
      </c>
      <c r="AA25" s="6"/>
      <c r="AB25" s="43">
        <f>MU!AB25+UMKC!AB25+'S&amp;T'!AB25+UMSL!AB25+UMSa!AB25</f>
        <v>100</v>
      </c>
      <c r="AC25" s="6"/>
      <c r="AD25" s="43">
        <f>MU!AD25+UMKC!AD25+'S&amp;T'!AD25+UMSL!AD25+UMSa!AD25</f>
        <v>121</v>
      </c>
      <c r="AE25" s="23"/>
    </row>
    <row r="26" spans="1:31" ht="12">
      <c r="A26" s="22"/>
      <c r="B26" s="6"/>
      <c r="C26" s="6"/>
      <c r="D26" s="6" t="s">
        <v>11</v>
      </c>
      <c r="AA26" s="6"/>
      <c r="AB26" s="43">
        <f>MU!AB26+UMKC!AB26+'S&amp;T'!AB26+UMSL!AB26+UMSa!AB26</f>
        <v>255</v>
      </c>
      <c r="AC26" s="6"/>
      <c r="AD26" s="43">
        <f>MU!AD26+UMKC!AD26+'S&amp;T'!AD26+UMSL!AD26+UMSa!AD26</f>
        <v>296</v>
      </c>
      <c r="AE26" s="23"/>
    </row>
    <row r="27" spans="1:31" ht="12">
      <c r="A27" s="22"/>
      <c r="B27" s="6"/>
      <c r="C27" s="6"/>
      <c r="D27" s="6" t="s">
        <v>12</v>
      </c>
      <c r="AA27" s="6"/>
      <c r="AB27" s="43">
        <f>MU!AB27+UMKC!AB27+'S&amp;T'!AB27+UMSL!AB27+UMSa!AB27</f>
        <v>589</v>
      </c>
      <c r="AC27" s="6"/>
      <c r="AD27" s="43">
        <f>MU!AD27+UMKC!AD27+'S&amp;T'!AD27+UMSL!AD27+UMSa!AD27</f>
        <v>584</v>
      </c>
      <c r="AE27" s="23"/>
    </row>
    <row r="28" spans="1:31" ht="12">
      <c r="A28" s="22"/>
      <c r="B28" s="6"/>
      <c r="C28" s="6"/>
      <c r="D28" s="6" t="s">
        <v>13</v>
      </c>
      <c r="AA28" s="6"/>
      <c r="AB28" s="43">
        <f>MU!AB28+UMKC!AB28+'S&amp;T'!AB28+UMSL!AB28+UMSa!AB28</f>
        <v>146</v>
      </c>
      <c r="AC28" s="6"/>
      <c r="AD28" s="43">
        <f>MU!AD28+UMKC!AD28+'S&amp;T'!AD28+UMSL!AD28+UMSa!AD28</f>
        <v>136</v>
      </c>
      <c r="AE28" s="23"/>
    </row>
    <row r="29" spans="1:31" ht="12">
      <c r="A29" s="22"/>
      <c r="B29" s="6"/>
      <c r="C29" s="6"/>
      <c r="D29" s="6" t="s">
        <v>14</v>
      </c>
      <c r="AA29" s="6"/>
      <c r="AB29" s="43">
        <f>MU!AB29+UMKC!AB29+'S&amp;T'!AB29+UMSL!AB29+UMSa!AB29</f>
        <v>84</v>
      </c>
      <c r="AC29" s="6"/>
      <c r="AD29" s="43">
        <f>MU!AD29+UMKC!AD29+'S&amp;T'!AD29+UMSL!AD29+UMSa!AD29</f>
        <v>92</v>
      </c>
      <c r="AE29" s="23"/>
    </row>
    <row r="30" spans="1:31" ht="12">
      <c r="A30" s="22"/>
      <c r="B30" s="6"/>
      <c r="C30" s="6"/>
      <c r="D30" s="6" t="s">
        <v>89</v>
      </c>
      <c r="AA30" s="6"/>
      <c r="AB30" s="44">
        <f>MU!AB30+UMKC!AB30+'S&amp;T'!AB30+UMSL!AB30+UMSa!AB30</f>
        <v>79</v>
      </c>
      <c r="AC30" s="6"/>
      <c r="AD30" s="44">
        <f>MU!AD30+UMKC!AD30+'S&amp;T'!AD30+UMSL!AD30+UMSa!AD30</f>
        <v>98</v>
      </c>
      <c r="AE30" s="23"/>
    </row>
    <row r="31" spans="1:31" ht="12">
      <c r="A31" s="22"/>
      <c r="B31" s="6"/>
      <c r="C31" s="6"/>
      <c r="D31" s="9"/>
      <c r="AA31" s="9"/>
      <c r="AB31" s="7">
        <f>SUM(AB25:AB30)</f>
        <v>1253</v>
      </c>
      <c r="AC31" s="9"/>
      <c r="AD31" s="7">
        <f>SUM(AD25:AD30)</f>
        <v>1327</v>
      </c>
      <c r="AE31" s="23"/>
    </row>
    <row r="32" spans="1:31" ht="12">
      <c r="A32" s="22"/>
      <c r="B32" s="6"/>
      <c r="C32" s="6" t="s">
        <v>86</v>
      </c>
      <c r="D32" s="6"/>
      <c r="AA32" s="6"/>
      <c r="AB32" s="7"/>
      <c r="AC32" s="6"/>
      <c r="AD32" s="7"/>
      <c r="AE32" s="23"/>
    </row>
    <row r="33" spans="1:31" ht="12">
      <c r="A33" s="22"/>
      <c r="B33" s="6"/>
      <c r="C33" s="6"/>
      <c r="D33" s="6" t="s">
        <v>10</v>
      </c>
      <c r="AA33" s="6"/>
      <c r="AB33" s="43">
        <f>MU!AB33+UMKC!AB33+'S&amp;T'!AB33+UMSL!AB33+UMSa!AB33</f>
        <v>810</v>
      </c>
      <c r="AC33" s="6"/>
      <c r="AD33" s="43">
        <f>MU!AD33+UMKC!AD33+'S&amp;T'!AD33+UMSL!AD33+UMSa!AD33</f>
        <v>836</v>
      </c>
      <c r="AE33" s="23"/>
    </row>
    <row r="34" spans="1:31" ht="12">
      <c r="A34" s="22"/>
      <c r="B34" s="6"/>
      <c r="C34" s="6"/>
      <c r="D34" s="6" t="s">
        <v>11</v>
      </c>
      <c r="AA34" s="6"/>
      <c r="AB34" s="43">
        <f>MU!AB34+UMKC!AB34+'S&amp;T'!AB34+UMSL!AB34+UMSa!AB34</f>
        <v>740</v>
      </c>
      <c r="AC34" s="6"/>
      <c r="AD34" s="43">
        <f>MU!AD34+UMKC!AD34+'S&amp;T'!AD34+UMSL!AD34+UMSa!AD34</f>
        <v>734</v>
      </c>
      <c r="AE34" s="23"/>
    </row>
    <row r="35" spans="1:31" ht="12">
      <c r="A35" s="22"/>
      <c r="B35" s="6"/>
      <c r="C35" s="6"/>
      <c r="D35" s="6" t="s">
        <v>12</v>
      </c>
      <c r="AA35" s="6"/>
      <c r="AB35" s="43">
        <f>MU!AB35+UMKC!AB35+'S&amp;T'!AB35+UMSL!AB35+UMSa!AB35</f>
        <v>5</v>
      </c>
      <c r="AC35" s="6"/>
      <c r="AD35" s="43">
        <f>MU!AD35+UMKC!AD35+'S&amp;T'!AD35+UMSL!AD35+UMSa!AD35</f>
        <v>2</v>
      </c>
      <c r="AE35" s="23"/>
    </row>
    <row r="36" spans="1:31" ht="12">
      <c r="A36" s="22"/>
      <c r="B36" s="6"/>
      <c r="C36" s="6"/>
      <c r="D36" s="6" t="s">
        <v>13</v>
      </c>
      <c r="AA36" s="6"/>
      <c r="AB36" s="43">
        <f>MU!AB36+UMKC!AB36+'S&amp;T'!AB36+UMSL!AB36+UMSa!AB36</f>
        <v>0</v>
      </c>
      <c r="AC36" s="6"/>
      <c r="AD36" s="43">
        <f>MU!AD36+UMKC!AD36+'S&amp;T'!AD36+UMSL!AD36+UMSa!AD36</f>
        <v>0</v>
      </c>
      <c r="AE36" s="23"/>
    </row>
    <row r="37" spans="1:31" ht="12">
      <c r="A37" s="22"/>
      <c r="B37" s="6"/>
      <c r="C37" s="6"/>
      <c r="D37" s="6" t="s">
        <v>14</v>
      </c>
      <c r="AA37" s="6"/>
      <c r="AB37" s="43">
        <f>MU!AB37+UMKC!AB37+'S&amp;T'!AB37+UMSL!AB37+UMSa!AB37</f>
        <v>0</v>
      </c>
      <c r="AC37" s="6"/>
      <c r="AD37" s="43">
        <f>MU!AD37+UMKC!AD37+'S&amp;T'!AD37+UMSL!AD37+UMSa!AD37</f>
        <v>0</v>
      </c>
      <c r="AE37" s="23"/>
    </row>
    <row r="38" spans="1:31" ht="12">
      <c r="A38" s="22"/>
      <c r="B38" s="6"/>
      <c r="C38" s="6"/>
      <c r="D38" s="6" t="s">
        <v>15</v>
      </c>
      <c r="AA38" s="6"/>
      <c r="AB38" s="44">
        <f>MU!AB38+UMKC!AB38+'S&amp;T'!AB38+UMSL!AB38+UMSa!AB38</f>
        <v>3</v>
      </c>
      <c r="AC38" s="6"/>
      <c r="AD38" s="44">
        <f>MU!AD38+UMKC!AD38+'S&amp;T'!AD38+UMSL!AD38+UMSa!AD38</f>
        <v>0</v>
      </c>
      <c r="AE38" s="23"/>
    </row>
    <row r="39" spans="1:31" ht="12">
      <c r="A39" s="22"/>
      <c r="B39" s="6"/>
      <c r="C39" s="6"/>
      <c r="D39" s="9"/>
      <c r="AA39" s="9"/>
      <c r="AB39" s="7">
        <f>SUM(AB33:AB38)</f>
        <v>1558</v>
      </c>
      <c r="AC39" s="9"/>
      <c r="AD39" s="7">
        <f>SUM(AD33:AD38)</f>
        <v>1572</v>
      </c>
      <c r="AE39" s="23"/>
    </row>
    <row r="40" spans="1:31" ht="12">
      <c r="A40" s="22"/>
      <c r="B40" s="6"/>
      <c r="C40" s="6" t="s">
        <v>87</v>
      </c>
      <c r="D40" s="6"/>
      <c r="AA40" s="6"/>
      <c r="AB40" s="7"/>
      <c r="AC40" s="6"/>
      <c r="AD40" s="7"/>
      <c r="AE40" s="23"/>
    </row>
    <row r="41" spans="1:31" ht="12">
      <c r="A41" s="22"/>
      <c r="B41" s="6"/>
      <c r="C41" s="6"/>
      <c r="D41" s="6" t="s">
        <v>10</v>
      </c>
      <c r="AA41" s="6"/>
      <c r="AB41" s="43">
        <f>MU!AB41+UMKC!AB41+'S&amp;T'!AB41+UMSL!AB41+UMSa!AB41</f>
        <v>3</v>
      </c>
      <c r="AC41" s="6"/>
      <c r="AD41" s="43">
        <f>MU!AD41+UMKC!AD41+'S&amp;T'!AD41+UMSL!AD41+UMSa!AD41</f>
        <v>2</v>
      </c>
      <c r="AE41" s="23"/>
    </row>
    <row r="42" spans="1:31" ht="12">
      <c r="A42" s="22"/>
      <c r="B42" s="6"/>
      <c r="C42" s="6"/>
      <c r="D42" s="6" t="s">
        <v>11</v>
      </c>
      <c r="AA42" s="6"/>
      <c r="AB42" s="43">
        <f>MU!AB42+UMKC!AB42+'S&amp;T'!AB42+UMSL!AB42+UMSa!AB42</f>
        <v>41</v>
      </c>
      <c r="AC42" s="6"/>
      <c r="AD42" s="43">
        <f>MU!AD42+UMKC!AD42+'S&amp;T'!AD42+UMSL!AD42+UMSa!AD42</f>
        <v>37</v>
      </c>
      <c r="AE42" s="23"/>
    </row>
    <row r="43" spans="1:31" ht="12">
      <c r="A43" s="22"/>
      <c r="B43" s="6"/>
      <c r="C43" s="6"/>
      <c r="D43" s="6" t="s">
        <v>12</v>
      </c>
      <c r="AA43" s="6"/>
      <c r="AB43" s="43">
        <f>MU!AB43+UMKC!AB43+'S&amp;T'!AB43+UMSL!AB43+UMSa!AB43</f>
        <v>485</v>
      </c>
      <c r="AC43" s="6"/>
      <c r="AD43" s="43">
        <f>MU!AD43+UMKC!AD43+'S&amp;T'!AD43+UMSL!AD43+UMSa!AD43</f>
        <v>460</v>
      </c>
      <c r="AE43" s="23"/>
    </row>
    <row r="44" spans="1:31" ht="12">
      <c r="A44" s="22"/>
      <c r="B44" s="6"/>
      <c r="C44" s="6"/>
      <c r="D44" s="6" t="s">
        <v>13</v>
      </c>
      <c r="AA44" s="6"/>
      <c r="AB44" s="43">
        <f>MU!AB44+UMKC!AB44+'S&amp;T'!AB44+UMSL!AB44+UMSa!AB44</f>
        <v>1</v>
      </c>
      <c r="AC44" s="6"/>
      <c r="AD44" s="43">
        <f>MU!AD44+UMKC!AD44+'S&amp;T'!AD44+UMSL!AD44+UMSa!AD44</f>
        <v>0</v>
      </c>
      <c r="AE44" s="23"/>
    </row>
    <row r="45" spans="1:31" ht="12">
      <c r="A45" s="22"/>
      <c r="B45" s="6"/>
      <c r="C45" s="6"/>
      <c r="D45" s="6" t="s">
        <v>14</v>
      </c>
      <c r="AA45" s="6"/>
      <c r="AB45" s="43">
        <f>MU!AB45+UMKC!AB45+'S&amp;T'!AB45+UMSL!AB45+UMSa!AB45</f>
        <v>0</v>
      </c>
      <c r="AC45" s="6"/>
      <c r="AD45" s="43">
        <f>MU!AD45+UMKC!AD45+'S&amp;T'!AD45+UMSL!AD45+UMSa!AD45</f>
        <v>0</v>
      </c>
      <c r="AE45" s="23"/>
    </row>
    <row r="46" spans="1:31" ht="12">
      <c r="A46" s="22"/>
      <c r="B46" s="6"/>
      <c r="C46" s="6"/>
      <c r="D46" s="6" t="s">
        <v>15</v>
      </c>
      <c r="AA46" s="6"/>
      <c r="AB46" s="44">
        <f>MU!AB46+UMKC!AB46+'S&amp;T'!AB46+UMSL!AB46+UMSa!AB46</f>
        <v>0</v>
      </c>
      <c r="AC46" s="6"/>
      <c r="AD46" s="44">
        <f>MU!AD46+UMKC!AD46+'S&amp;T'!AD46+UMSL!AD46+UMSa!AD46</f>
        <v>0</v>
      </c>
      <c r="AE46" s="23"/>
    </row>
    <row r="47" spans="1:31" ht="12">
      <c r="A47" s="22"/>
      <c r="B47" s="6"/>
      <c r="C47" s="6"/>
      <c r="D47" s="9"/>
      <c r="AA47" s="9"/>
      <c r="AB47" s="7">
        <f>SUM(AB41:AB46)</f>
        <v>530</v>
      </c>
      <c r="AC47" s="9"/>
      <c r="AD47" s="7">
        <f>SUM(AD41:AD46)</f>
        <v>499</v>
      </c>
      <c r="AE47" s="23"/>
    </row>
    <row r="48" spans="1:31" ht="12">
      <c r="A48" s="22"/>
      <c r="B48" s="6"/>
      <c r="C48" s="6" t="s">
        <v>18</v>
      </c>
      <c r="D48" s="6"/>
      <c r="AA48" s="6"/>
      <c r="AB48" s="7"/>
      <c r="AC48" s="6"/>
      <c r="AD48" s="7"/>
      <c r="AE48" s="23"/>
    </row>
    <row r="49" spans="1:31" ht="12">
      <c r="A49" s="22"/>
      <c r="B49" s="6"/>
      <c r="C49" s="6"/>
      <c r="D49" s="6" t="s">
        <v>16</v>
      </c>
      <c r="AA49" s="6"/>
      <c r="AB49" s="43">
        <f>MU!AB49+UMKC!AB49+'S&amp;T'!AB49+UMSL!AB49+UMSa!AB49</f>
        <v>1387</v>
      </c>
      <c r="AC49" s="6"/>
      <c r="AD49" s="43">
        <f>MU!AD49+UMKC!AD49+'S&amp;T'!AD49+UMSL!AD49+UMSa!AD49</f>
        <v>1374</v>
      </c>
      <c r="AE49" s="23"/>
    </row>
    <row r="50" spans="1:31" ht="12">
      <c r="A50" s="22"/>
      <c r="B50" s="6"/>
      <c r="C50" s="6"/>
      <c r="D50" s="6" t="s">
        <v>17</v>
      </c>
      <c r="AA50" s="6"/>
      <c r="AB50" s="44">
        <f>MU!AB50+UMKC!AB50+'S&amp;T'!AB50+UMSL!AB50+UMSa!AB50</f>
        <v>701</v>
      </c>
      <c r="AC50" s="6"/>
      <c r="AD50" s="44">
        <f>MU!AD50+UMKC!AD50+'S&amp;T'!AD50+UMSL!AD50+UMSa!AD50</f>
        <v>697</v>
      </c>
      <c r="AE50" s="23"/>
    </row>
    <row r="51" spans="1:31" ht="12">
      <c r="A51" s="22"/>
      <c r="B51" s="6"/>
      <c r="C51" s="6"/>
      <c r="D51" s="9"/>
      <c r="AA51" s="9"/>
      <c r="AB51" s="7">
        <f>SUM(AB49:AB50)</f>
        <v>2088</v>
      </c>
      <c r="AC51" s="9"/>
      <c r="AD51" s="7">
        <f>SUM(AD49:AD50)</f>
        <v>2071</v>
      </c>
      <c r="AE51" s="23"/>
    </row>
    <row r="52" spans="1:31" ht="12">
      <c r="A52" s="22"/>
      <c r="B52" s="6"/>
      <c r="C52" s="6" t="s">
        <v>37</v>
      </c>
      <c r="D52" s="6"/>
      <c r="AA52" s="6"/>
      <c r="AB52" s="7"/>
      <c r="AC52" s="6"/>
      <c r="AD52" s="7"/>
      <c r="AE52" s="23"/>
    </row>
    <row r="53" spans="1:31" ht="12">
      <c r="A53" s="22"/>
      <c r="B53" s="6"/>
      <c r="C53" s="6"/>
      <c r="D53" s="6" t="s">
        <v>19</v>
      </c>
      <c r="AA53" s="6"/>
      <c r="AB53" s="43">
        <f>MU!AB53+UMKC!AB53+'S&amp;T'!AB53+UMSL!AB53+UMSa!AB53</f>
        <v>1526</v>
      </c>
      <c r="AC53" s="6"/>
      <c r="AD53" s="43">
        <f>MU!AD53+UMKC!AD53+'S&amp;T'!AD53+UMSL!AD53+UMSa!AD53</f>
        <v>1492</v>
      </c>
      <c r="AE53" s="23"/>
    </row>
    <row r="54" spans="1:31" ht="12">
      <c r="A54" s="22"/>
      <c r="B54" s="6"/>
      <c r="C54" s="6"/>
      <c r="D54" s="6" t="s">
        <v>20</v>
      </c>
      <c r="AA54" s="6"/>
      <c r="AB54" s="43">
        <f>MU!AB54+UMKC!AB54+'S&amp;T'!AB54+UMSL!AB54+UMSa!AB54</f>
        <v>92</v>
      </c>
      <c r="AC54" s="6"/>
      <c r="AD54" s="43">
        <f>MU!AD54+UMKC!AD54+'S&amp;T'!AD54+UMSL!AD54+UMSa!AD54</f>
        <v>91</v>
      </c>
      <c r="AE54" s="23"/>
    </row>
    <row r="55" spans="1:31" ht="12">
      <c r="A55" s="22"/>
      <c r="B55" s="6"/>
      <c r="C55" s="6"/>
      <c r="D55" s="6" t="s">
        <v>21</v>
      </c>
      <c r="AA55" s="6"/>
      <c r="AB55" s="43">
        <f>MU!AB55+UMKC!AB55+'S&amp;T'!AB55+UMSL!AB55+UMSa!AB55</f>
        <v>56</v>
      </c>
      <c r="AC55" s="6"/>
      <c r="AD55" s="43">
        <f>MU!AD55+UMKC!AD55+'S&amp;T'!AD55+UMSL!AD55+UMSa!AD55</f>
        <v>58</v>
      </c>
      <c r="AE55" s="23"/>
    </row>
    <row r="56" spans="1:31" ht="12">
      <c r="A56" s="22"/>
      <c r="B56" s="6"/>
      <c r="C56" s="6"/>
      <c r="D56" s="6" t="s">
        <v>22</v>
      </c>
      <c r="AA56" s="6"/>
      <c r="AB56" s="43">
        <f>MU!AB56+UMKC!AB56+'S&amp;T'!AB56+UMSL!AB56+UMSa!AB56</f>
        <v>287</v>
      </c>
      <c r="AC56" s="6"/>
      <c r="AD56" s="43">
        <f>MU!AD56+UMKC!AD56+'S&amp;T'!AD56+UMSL!AD56+UMSa!AD56</f>
        <v>297</v>
      </c>
      <c r="AE56" s="23"/>
    </row>
    <row r="57" spans="1:31" ht="12">
      <c r="A57" s="22"/>
      <c r="B57" s="6"/>
      <c r="C57" s="6"/>
      <c r="D57" s="6" t="s">
        <v>63</v>
      </c>
      <c r="AA57" s="6"/>
      <c r="AB57" s="43">
        <f>MU!AB57+UMKC!AB57+'S&amp;T'!AB57+UMSL!AB57+UMSa!AB57</f>
        <v>4</v>
      </c>
      <c r="AC57" s="6"/>
      <c r="AD57" s="43">
        <f>MU!AD57+UMKC!AD57+'S&amp;T'!AD57+UMSL!AD57+UMSa!AD57</f>
        <v>4</v>
      </c>
      <c r="AE57" s="23"/>
    </row>
    <row r="58" spans="1:31" ht="12">
      <c r="A58" s="22"/>
      <c r="B58" s="6"/>
      <c r="C58" s="6"/>
      <c r="D58" s="6" t="s">
        <v>23</v>
      </c>
      <c r="AA58" s="6"/>
      <c r="AB58" s="43">
        <f>MU!AB58+UMKC!AB58+'S&amp;T'!AB58+UMSL!AB58+UMSa!AB58</f>
        <v>5</v>
      </c>
      <c r="AC58" s="6"/>
      <c r="AD58" s="43">
        <f>MU!AD58+UMKC!AD58+'S&amp;T'!AD58+UMSL!AD58+UMSa!AD58</f>
        <v>5</v>
      </c>
      <c r="AE58" s="23"/>
    </row>
    <row r="59" spans="1:31" ht="12">
      <c r="A59" s="22"/>
      <c r="B59" s="6"/>
      <c r="C59" s="6"/>
      <c r="D59" s="6" t="s">
        <v>62</v>
      </c>
      <c r="AA59" s="6"/>
      <c r="AB59" s="43">
        <f>MU!AB59+UMKC!AB59+'S&amp;T'!AB59+UMSL!AB59+UMSa!AB59</f>
        <v>8</v>
      </c>
      <c r="AC59" s="6"/>
      <c r="AD59" s="43">
        <f>MU!AD59+UMKC!AD59+'S&amp;T'!AD59+UMSL!AD59+UMSa!AD59</f>
        <v>8</v>
      </c>
      <c r="AE59" s="23"/>
    </row>
    <row r="60" spans="1:31" ht="12">
      <c r="A60" s="22"/>
      <c r="B60" s="6"/>
      <c r="C60" s="6"/>
      <c r="D60" s="6" t="s">
        <v>24</v>
      </c>
      <c r="AA60" s="6"/>
      <c r="AB60" s="43">
        <f>MU!AB60+UMKC!AB60+'S&amp;T'!AB60+UMSL!AB60+UMSa!AB60</f>
        <v>88</v>
      </c>
      <c r="AC60" s="6"/>
      <c r="AD60" s="43">
        <f>MU!AD60+UMKC!AD60+'S&amp;T'!AD60+UMSL!AD60+UMSa!AD60</f>
        <v>87</v>
      </c>
      <c r="AE60" s="23"/>
    </row>
    <row r="61" spans="1:31" ht="12">
      <c r="A61" s="22"/>
      <c r="B61" s="6"/>
      <c r="C61" s="6"/>
      <c r="D61" s="6" t="s">
        <v>30</v>
      </c>
      <c r="AA61" s="6"/>
      <c r="AB61" s="44">
        <f>MU!AB61+UMKC!AB61+'S&amp;T'!AB61+UMSL!AB61+UMSa!AB61</f>
        <v>22</v>
      </c>
      <c r="AC61" s="6"/>
      <c r="AD61" s="44">
        <f>MU!AD61+UMKC!AD61+'S&amp;T'!AD61+UMSL!AD61+UMSa!AD61</f>
        <v>29</v>
      </c>
      <c r="AE61" s="23"/>
    </row>
    <row r="62" spans="1:31" ht="12">
      <c r="A62" s="22"/>
      <c r="B62" s="6"/>
      <c r="C62" s="6"/>
      <c r="D62" s="9"/>
      <c r="AA62" s="9"/>
      <c r="AB62" s="7">
        <f>SUM(AB53:AB61)</f>
        <v>2088</v>
      </c>
      <c r="AC62" s="9"/>
      <c r="AD62" s="7">
        <f>SUM(AD53:AD61)</f>
        <v>2071</v>
      </c>
      <c r="AE62" s="23"/>
    </row>
    <row r="63" spans="1:31" ht="12">
      <c r="A63" s="22"/>
      <c r="B63" s="6"/>
      <c r="C63" s="6" t="s">
        <v>88</v>
      </c>
      <c r="D63" s="6"/>
      <c r="AA63" s="6"/>
      <c r="AB63" s="7"/>
      <c r="AC63" s="6"/>
      <c r="AD63" s="7"/>
      <c r="AE63" s="23"/>
    </row>
    <row r="64" spans="1:31" ht="12">
      <c r="A64" s="22"/>
      <c r="B64" s="6"/>
      <c r="C64" s="6"/>
      <c r="D64" s="6" t="s">
        <v>45</v>
      </c>
      <c r="AA64" s="6"/>
      <c r="AB64" s="43">
        <f>MU!AB64+UMKC!AB64+'S&amp;T'!AB64+UMSL!AB64+UMSa!AB64</f>
        <v>89</v>
      </c>
      <c r="AC64" s="6"/>
      <c r="AD64" s="43">
        <f>MU!AD64+UMKC!AD64+'S&amp;T'!AD64+UMSL!AD64+UMSa!AD64</f>
        <v>89</v>
      </c>
      <c r="AE64" s="23"/>
    </row>
    <row r="65" spans="1:31" ht="12">
      <c r="A65" s="22"/>
      <c r="B65" s="6"/>
      <c r="C65" s="6"/>
      <c r="D65" s="6" t="s">
        <v>9</v>
      </c>
      <c r="AA65" s="6"/>
      <c r="AB65" s="44">
        <f>MU!AB65+UMKC!AB65+'S&amp;T'!AB65+UMSL!AB65+UMSa!AB65</f>
        <v>138</v>
      </c>
      <c r="AC65" s="6"/>
      <c r="AD65" s="44">
        <f>MU!AD65+UMKC!AD65+'S&amp;T'!AD65+UMSL!AD65+UMSa!AD65</f>
        <v>137</v>
      </c>
      <c r="AE65" s="23"/>
    </row>
    <row r="66" spans="1:31" ht="12">
      <c r="A66" s="22"/>
      <c r="B66" s="6"/>
      <c r="C66" s="6"/>
      <c r="D66" s="9"/>
      <c r="AA66" s="9"/>
      <c r="AB66" s="7">
        <f>SUM(AB64:AB65)</f>
        <v>227</v>
      </c>
      <c r="AC66" s="9"/>
      <c r="AD66" s="7">
        <f>SUM(AD64:AD65)</f>
        <v>226</v>
      </c>
      <c r="AE66" s="23"/>
    </row>
    <row r="67" spans="1:31" ht="12">
      <c r="A67" s="22"/>
      <c r="B67" s="6"/>
      <c r="C67" s="12" t="s">
        <v>6</v>
      </c>
      <c r="D67" s="12"/>
      <c r="AA67" s="12"/>
      <c r="AB67" s="7"/>
      <c r="AC67" s="12"/>
      <c r="AD67" s="7"/>
      <c r="AE67" s="23"/>
    </row>
    <row r="68" spans="1:31" ht="12">
      <c r="A68" s="22"/>
      <c r="B68" s="6"/>
      <c r="D68" s="3" t="s">
        <v>70</v>
      </c>
      <c r="AB68" s="7">
        <f>MU!AB68+UMKC!AB68+'S&amp;T'!AB68+UMSL!AB68+UMSa!AB68</f>
        <v>1875</v>
      </c>
      <c r="AD68" s="7">
        <f>MU!AD68+UMKC!AD68+'S&amp;T'!AD68+UMSL!AD68+UMSa!AD68</f>
        <v>1863</v>
      </c>
      <c r="AE68" s="23"/>
    </row>
    <row r="69" spans="1:31" ht="12">
      <c r="A69" s="22"/>
      <c r="B69" s="6"/>
      <c r="D69" s="3" t="s">
        <v>71</v>
      </c>
      <c r="AB69" s="7">
        <f>MU!AB69+UMKC!AB69+'S&amp;T'!AB69+UMSL!AB69+UMSa!AB69</f>
        <v>49</v>
      </c>
      <c r="AD69" s="7">
        <f>MU!AD69+UMKC!AD69+'S&amp;T'!AD69+UMSL!AD69+UMSa!AD69</f>
        <v>41</v>
      </c>
      <c r="AE69" s="23"/>
    </row>
    <row r="70" spans="1:31" ht="12">
      <c r="A70" s="22"/>
      <c r="B70" s="6"/>
      <c r="D70" s="3" t="s">
        <v>72</v>
      </c>
      <c r="AB70" s="8">
        <f>MU!AB70+UMKC!AB70+'S&amp;T'!AB70+UMSL!AB70+UMSa!AB70</f>
        <v>88</v>
      </c>
      <c r="AD70" s="8">
        <f>MU!AD70+UMKC!AD70+'S&amp;T'!AD70+UMSL!AD70+UMSa!AD70</f>
        <v>52</v>
      </c>
      <c r="AE70" s="23"/>
    </row>
    <row r="71" spans="1:31" ht="12">
      <c r="A71" s="22"/>
      <c r="B71" s="6"/>
      <c r="C71" s="6"/>
      <c r="D71" s="6"/>
      <c r="AA71" s="50"/>
      <c r="AB71" s="46">
        <f>SUM(AB68:AB70)</f>
        <v>2012</v>
      </c>
      <c r="AC71" s="50"/>
      <c r="AD71" s="46">
        <f>SUM(AD68:AD70)</f>
        <v>1956</v>
      </c>
      <c r="AE71" s="49"/>
    </row>
    <row r="72" spans="1:31" ht="12">
      <c r="A72" s="22"/>
      <c r="B72" s="6"/>
      <c r="C72" s="6"/>
      <c r="D72" s="9"/>
      <c r="E72" s="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7"/>
      <c r="R72" s="7"/>
      <c r="S72" s="7"/>
      <c r="T72" s="7"/>
      <c r="U72" s="7"/>
      <c r="V72" s="7"/>
      <c r="W72" s="9"/>
      <c r="X72" s="7"/>
      <c r="Y72" s="9"/>
      <c r="Z72" s="7"/>
      <c r="AA72" s="9"/>
      <c r="AB72" s="7"/>
      <c r="AC72" s="9"/>
      <c r="AD72" s="7"/>
      <c r="AE72" s="23"/>
    </row>
    <row r="73" spans="1:31" ht="12">
      <c r="A73" s="22"/>
      <c r="B73" s="6"/>
      <c r="C73" s="6"/>
      <c r="D73" s="6"/>
      <c r="E73" s="6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7"/>
      <c r="R73" s="7"/>
      <c r="S73" s="7"/>
      <c r="T73" s="7"/>
      <c r="U73" s="7"/>
      <c r="V73" s="7"/>
      <c r="W73" s="6"/>
      <c r="X73" s="7"/>
      <c r="Y73" s="6"/>
      <c r="Z73" s="7"/>
      <c r="AA73" s="6"/>
      <c r="AB73" s="7"/>
      <c r="AC73" s="6"/>
      <c r="AD73" s="7"/>
      <c r="AE73" s="23"/>
    </row>
    <row r="74" spans="1:31" ht="12">
      <c r="A74" s="22"/>
      <c r="B74" s="5"/>
      <c r="C74" s="5"/>
      <c r="D74" s="5"/>
      <c r="E74" s="5"/>
      <c r="F74" s="31" t="s">
        <v>44</v>
      </c>
      <c r="G74" s="31" t="s">
        <v>43</v>
      </c>
      <c r="H74" s="31" t="s">
        <v>42</v>
      </c>
      <c r="I74" s="31" t="s">
        <v>41</v>
      </c>
      <c r="J74" s="31" t="s">
        <v>40</v>
      </c>
      <c r="K74" s="31" t="s">
        <v>39</v>
      </c>
      <c r="L74" s="31" t="s">
        <v>29</v>
      </c>
      <c r="M74" s="31" t="s">
        <v>28</v>
      </c>
      <c r="N74" s="31" t="s">
        <v>2</v>
      </c>
      <c r="O74" s="31" t="s">
        <v>1</v>
      </c>
      <c r="P74" s="31" t="s">
        <v>0</v>
      </c>
      <c r="Q74" s="31" t="s">
        <v>47</v>
      </c>
      <c r="R74" s="31" t="s">
        <v>55</v>
      </c>
      <c r="S74" s="31" t="s">
        <v>57</v>
      </c>
      <c r="T74" s="31" t="s">
        <v>58</v>
      </c>
      <c r="U74" s="31" t="s">
        <v>59</v>
      </c>
      <c r="V74" s="31" t="s">
        <v>61</v>
      </c>
      <c r="W74" s="30"/>
      <c r="X74" s="31" t="s">
        <v>64</v>
      </c>
      <c r="Y74" s="30"/>
      <c r="Z74" s="31" t="s">
        <v>65</v>
      </c>
      <c r="AA74" s="30"/>
      <c r="AB74" s="31" t="s">
        <v>66</v>
      </c>
      <c r="AC74" s="30"/>
      <c r="AD74" s="31" t="s">
        <v>92</v>
      </c>
      <c r="AE74" s="23"/>
    </row>
    <row r="75" spans="1:31" ht="12">
      <c r="A75" s="22"/>
      <c r="B75" s="15" t="s">
        <v>36</v>
      </c>
      <c r="C75" s="15"/>
      <c r="D75" s="15"/>
      <c r="E75" s="15"/>
      <c r="F75" s="16"/>
      <c r="G75" s="16"/>
      <c r="H75" s="16"/>
      <c r="I75" s="16"/>
      <c r="J75" s="16"/>
      <c r="K75" s="16"/>
      <c r="L75" s="29"/>
      <c r="M75" s="29"/>
      <c r="N75" s="29"/>
      <c r="O75" s="29"/>
      <c r="P75" s="29"/>
      <c r="Q75" s="16"/>
      <c r="R75" s="16"/>
      <c r="S75" s="16"/>
      <c r="T75" s="16"/>
      <c r="U75" s="16"/>
      <c r="V75" s="16"/>
      <c r="W75" s="15"/>
      <c r="X75" s="16"/>
      <c r="Y75" s="15"/>
      <c r="Z75" s="16"/>
      <c r="AA75" s="15"/>
      <c r="AB75" s="16"/>
      <c r="AC75" s="15"/>
      <c r="AD75" s="16"/>
      <c r="AE75" s="23"/>
    </row>
    <row r="76" spans="1:31" ht="12">
      <c r="A76" s="22"/>
      <c r="B76" s="6"/>
      <c r="C76" s="6"/>
      <c r="D76" s="6" t="s">
        <v>4</v>
      </c>
      <c r="AA76" s="6"/>
      <c r="AB76" s="13">
        <f>AB92</f>
        <v>13712</v>
      </c>
      <c r="AC76" s="6"/>
      <c r="AD76" s="13">
        <f>AD92</f>
        <v>13752</v>
      </c>
      <c r="AE76" s="23"/>
    </row>
    <row r="77" spans="1:31" ht="12">
      <c r="A77" s="22"/>
      <c r="B77" s="6"/>
      <c r="C77" s="6"/>
      <c r="D77" s="6" t="s">
        <v>5</v>
      </c>
      <c r="AA77" s="6"/>
      <c r="AB77" s="14">
        <f>AB106</f>
        <v>4527</v>
      </c>
      <c r="AC77" s="6"/>
      <c r="AD77" s="14">
        <f>AD106</f>
        <v>4400</v>
      </c>
      <c r="AE77" s="23"/>
    </row>
    <row r="78" spans="1:31" ht="12">
      <c r="A78" s="22"/>
      <c r="B78" s="6"/>
      <c r="C78" s="6"/>
      <c r="D78" s="9"/>
      <c r="AA78" s="9"/>
      <c r="AB78" s="13">
        <f>SUM(AB76:AB77)</f>
        <v>18239</v>
      </c>
      <c r="AC78" s="9"/>
      <c r="AD78" s="13">
        <f>SUM(AD76:AD77)</f>
        <v>18152</v>
      </c>
      <c r="AE78" s="23"/>
    </row>
    <row r="79" spans="1:31" ht="12">
      <c r="A79" s="22"/>
      <c r="B79" s="6"/>
      <c r="C79" s="12" t="s">
        <v>26</v>
      </c>
      <c r="D79" s="12"/>
      <c r="E79" s="12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12"/>
      <c r="X79" s="7"/>
      <c r="Y79" s="12"/>
      <c r="Z79" s="7"/>
      <c r="AA79" s="12"/>
      <c r="AB79" s="7"/>
      <c r="AC79" s="12"/>
      <c r="AD79" s="7"/>
      <c r="AE79" s="23"/>
    </row>
    <row r="80" spans="1:31" ht="12">
      <c r="A80" s="22"/>
      <c r="B80" s="6"/>
      <c r="C80" s="6"/>
      <c r="D80" s="3" t="s">
        <v>80</v>
      </c>
      <c r="V80" s="13"/>
      <c r="W80" s="6"/>
      <c r="X80" s="13"/>
      <c r="Y80" s="6"/>
      <c r="Z80" s="13"/>
      <c r="AA80" s="6"/>
      <c r="AB80" s="7">
        <f>MU!AB80+UMKC!AB80+'S&amp;T'!AB80+UMSL!AB80+UMSa!AB80</f>
        <v>246</v>
      </c>
      <c r="AC80" s="6"/>
      <c r="AD80" s="7">
        <f>MU!AD80+UMKC!AD80+'S&amp;T'!AD80+UMSL!AD80+UMSa!AD80</f>
        <v>253</v>
      </c>
      <c r="AE80" s="23"/>
    </row>
    <row r="81" spans="1:31" ht="12">
      <c r="A81" s="22"/>
      <c r="B81" s="6"/>
      <c r="C81" s="6"/>
      <c r="D81" s="42" t="s">
        <v>69</v>
      </c>
      <c r="V81" s="13"/>
      <c r="W81" s="6"/>
      <c r="X81" s="13"/>
      <c r="Y81" s="6"/>
      <c r="Z81" s="13"/>
      <c r="AA81" s="6"/>
      <c r="AB81" s="7">
        <f>MU!AB81+UMKC!AB81+'S&amp;T'!AB81+UMSL!AB81+UMSa!AB81</f>
        <v>428</v>
      </c>
      <c r="AC81" s="6"/>
      <c r="AD81" s="7">
        <f>MU!AD81+UMKC!AD81+'S&amp;T'!AD81+UMSL!AD81+UMSa!AD81</f>
        <v>484</v>
      </c>
      <c r="AE81" s="23"/>
    </row>
    <row r="82" spans="1:31" ht="12">
      <c r="A82" s="22"/>
      <c r="B82" s="6"/>
      <c r="C82" s="6"/>
      <c r="D82" s="3" t="s">
        <v>67</v>
      </c>
      <c r="V82" s="13"/>
      <c r="W82" s="6"/>
      <c r="X82" s="13"/>
      <c r="Y82" s="6"/>
      <c r="Z82" s="13"/>
      <c r="AA82" s="6"/>
      <c r="AB82" s="7">
        <f>MU!AB82+UMKC!AB82+'S&amp;T'!AB82+UMSL!AB82+UMSa!AB82</f>
        <v>1592</v>
      </c>
      <c r="AC82" s="6"/>
      <c r="AD82" s="7">
        <f>MU!AD82+UMKC!AD82+'S&amp;T'!AD82+UMSL!AD82+UMSa!AD82</f>
        <v>1656</v>
      </c>
      <c r="AE82" s="23"/>
    </row>
    <row r="83" spans="1:31" ht="12">
      <c r="A83" s="22"/>
      <c r="B83" s="6"/>
      <c r="C83" s="6"/>
      <c r="D83" s="3" t="s">
        <v>73</v>
      </c>
      <c r="V83" s="13"/>
      <c r="W83" s="6"/>
      <c r="X83" s="13"/>
      <c r="Y83" s="6"/>
      <c r="Z83" s="13"/>
      <c r="AA83" s="6"/>
      <c r="AB83" s="7">
        <f>MU!AB83+UMKC!AB83+'S&amp;T'!AB83+UMSL!AB83+UMSa!AB83</f>
        <v>671</v>
      </c>
      <c r="AC83" s="6"/>
      <c r="AD83" s="7">
        <f>MU!AD83+UMKC!AD83+'S&amp;T'!AD83+UMSL!AD83+UMSa!AD83</f>
        <v>673</v>
      </c>
      <c r="AE83" s="23"/>
    </row>
    <row r="84" spans="1:31" ht="12">
      <c r="A84" s="22"/>
      <c r="B84" s="6"/>
      <c r="C84" s="6"/>
      <c r="D84" s="3" t="s">
        <v>81</v>
      </c>
      <c r="V84" s="13"/>
      <c r="W84" s="6"/>
      <c r="X84" s="13"/>
      <c r="Y84" s="6"/>
      <c r="Z84" s="13"/>
      <c r="AA84" s="6"/>
      <c r="AB84" s="7">
        <f>MU!AB84+UMKC!AB84+'S&amp;T'!AB84+UMSL!AB84+UMSa!AB84</f>
        <v>1663</v>
      </c>
      <c r="AC84" s="6"/>
      <c r="AD84" s="7">
        <f>MU!AD84+UMKC!AD84+'S&amp;T'!AD84+UMSL!AD84+UMSa!AD84</f>
        <v>1552</v>
      </c>
      <c r="AE84" s="23"/>
    </row>
    <row r="85" spans="1:31" ht="12">
      <c r="A85" s="22"/>
      <c r="B85" s="6"/>
      <c r="C85" s="6"/>
      <c r="D85" s="3" t="s">
        <v>82</v>
      </c>
      <c r="V85" s="13"/>
      <c r="W85" s="6"/>
      <c r="X85" s="13"/>
      <c r="Y85" s="6"/>
      <c r="Z85" s="13"/>
      <c r="AA85" s="6"/>
      <c r="AB85" s="7">
        <f>MU!AB85+UMKC!AB85+'S&amp;T'!AB85+UMSL!AB85+UMSa!AB85</f>
        <v>1086</v>
      </c>
      <c r="AC85" s="6"/>
      <c r="AD85" s="7">
        <f>MU!AD85+UMKC!AD85+'S&amp;T'!AD85+UMSL!AD85+UMSa!AD85</f>
        <v>1223</v>
      </c>
      <c r="AE85" s="23"/>
    </row>
    <row r="86" spans="1:31" ht="12">
      <c r="A86" s="22"/>
      <c r="B86" s="6"/>
      <c r="C86" s="6"/>
      <c r="D86" s="3" t="s">
        <v>75</v>
      </c>
      <c r="V86" s="13"/>
      <c r="W86" s="6"/>
      <c r="X86" s="13"/>
      <c r="Y86" s="6"/>
      <c r="Z86" s="13"/>
      <c r="AA86" s="6"/>
      <c r="AB86" s="7">
        <f>MU!AB86+UMKC!AB86+'S&amp;T'!AB86+UMSL!AB86+UMSa!AB86</f>
        <v>2432</v>
      </c>
      <c r="AC86" s="6"/>
      <c r="AD86" s="7">
        <f>MU!AD86+UMKC!AD86+'S&amp;T'!AD86+UMSL!AD86+UMSa!AD86</f>
        <v>2529</v>
      </c>
      <c r="AE86" s="23"/>
    </row>
    <row r="87" spans="1:31" ht="12">
      <c r="A87" s="22"/>
      <c r="B87" s="6"/>
      <c r="C87" s="6"/>
      <c r="D87" s="3" t="s">
        <v>68</v>
      </c>
      <c r="V87" s="13"/>
      <c r="W87" s="6"/>
      <c r="X87" s="13"/>
      <c r="Y87" s="6"/>
      <c r="Z87" s="13"/>
      <c r="AA87" s="6"/>
      <c r="AB87" s="7">
        <f>MU!AB87+UMKC!AB87+'S&amp;T'!AB87+UMSL!AB87+UMSa!AB87</f>
        <v>1504</v>
      </c>
      <c r="AC87" s="6"/>
      <c r="AD87" s="7">
        <f>MU!AD87+UMKC!AD87+'S&amp;T'!AD87+UMSL!AD87+UMSa!AD87</f>
        <v>1498</v>
      </c>
      <c r="AE87" s="23"/>
    </row>
    <row r="88" spans="1:31" ht="12">
      <c r="A88" s="22"/>
      <c r="B88" s="6"/>
      <c r="C88" s="6"/>
      <c r="D88" s="3" t="s">
        <v>74</v>
      </c>
      <c r="V88" s="13"/>
      <c r="W88" s="6"/>
      <c r="X88" s="13"/>
      <c r="Y88" s="6"/>
      <c r="Z88" s="13"/>
      <c r="AA88" s="6"/>
      <c r="AB88" s="7">
        <f>MU!AB88+UMKC!AB88+'S&amp;T'!AB88+UMSL!AB88+UMSa!AB88</f>
        <v>41</v>
      </c>
      <c r="AC88" s="6"/>
      <c r="AD88" s="7">
        <f>MU!AD88+UMKC!AD88+'S&amp;T'!AD88+UMSL!AD88+UMSa!AD88</f>
        <v>42</v>
      </c>
      <c r="AE88" s="23"/>
    </row>
    <row r="89" spans="1:31" ht="12">
      <c r="A89" s="22"/>
      <c r="B89" s="6"/>
      <c r="C89" s="6"/>
      <c r="D89" s="3" t="s">
        <v>76</v>
      </c>
      <c r="V89" s="13"/>
      <c r="W89" s="6"/>
      <c r="X89" s="13"/>
      <c r="Y89" s="6"/>
      <c r="Z89" s="13"/>
      <c r="AA89" s="6"/>
      <c r="AB89" s="7">
        <f>MU!AB89+UMKC!AB89+'S&amp;T'!AB89+UMSL!AB89+UMSa!AB89</f>
        <v>3211</v>
      </c>
      <c r="AC89" s="6"/>
      <c r="AD89" s="7">
        <f>MU!AD89+UMKC!AD89+'S&amp;T'!AD89+UMSL!AD89+UMSa!AD89</f>
        <v>3037</v>
      </c>
      <c r="AE89" s="23"/>
    </row>
    <row r="90" spans="1:31" ht="12">
      <c r="A90" s="22"/>
      <c r="B90" s="6"/>
      <c r="C90" s="6"/>
      <c r="D90" s="3" t="s">
        <v>83</v>
      </c>
      <c r="V90" s="13"/>
      <c r="W90" s="6"/>
      <c r="X90" s="13"/>
      <c r="Y90" s="6"/>
      <c r="Z90" s="13"/>
      <c r="AA90" s="6"/>
      <c r="AB90" s="7">
        <f>MU!AB90+UMKC!AB90+'S&amp;T'!AB90+UMSL!AB90+UMSa!AB90</f>
        <v>680</v>
      </c>
      <c r="AC90" s="6"/>
      <c r="AD90" s="7">
        <f>MU!AD90+UMKC!AD90+'S&amp;T'!AD90+UMSL!AD90+UMSa!AD90</f>
        <v>644</v>
      </c>
      <c r="AE90" s="23"/>
    </row>
    <row r="91" spans="1:31" ht="12">
      <c r="A91" s="22"/>
      <c r="B91" s="6"/>
      <c r="C91" s="6"/>
      <c r="D91" s="3" t="s">
        <v>84</v>
      </c>
      <c r="AA91" s="6"/>
      <c r="AB91" s="8">
        <f>MU!AB91+UMKC!AB91+'S&amp;T'!AB91+UMSL!AB91+UMSa!AB91</f>
        <v>158</v>
      </c>
      <c r="AC91" s="6"/>
      <c r="AD91" s="8">
        <f>MU!AD91+UMKC!AD91+'S&amp;T'!AD91+UMSL!AD91+UMSa!AD91</f>
        <v>161</v>
      </c>
      <c r="AE91" s="23"/>
    </row>
    <row r="92" spans="1:31" ht="12">
      <c r="A92" s="22"/>
      <c r="B92" s="6"/>
      <c r="C92" s="6"/>
      <c r="D92" s="9"/>
      <c r="AA92" s="9"/>
      <c r="AB92" s="13">
        <f>SUM(AB80:AB91)</f>
        <v>13712</v>
      </c>
      <c r="AC92" s="9"/>
      <c r="AD92" s="13">
        <f>SUM(AD80:AD91)</f>
        <v>13752</v>
      </c>
      <c r="AE92" s="23"/>
    </row>
    <row r="93" spans="1:31" ht="12">
      <c r="A93" s="22"/>
      <c r="B93" s="6"/>
      <c r="C93" s="12" t="s">
        <v>25</v>
      </c>
      <c r="D93" s="12"/>
      <c r="E93" s="12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12"/>
      <c r="X93" s="7"/>
      <c r="Y93" s="12"/>
      <c r="Z93" s="7"/>
      <c r="AA93" s="12"/>
      <c r="AB93" s="7"/>
      <c r="AC93" s="12"/>
      <c r="AD93" s="7"/>
      <c r="AE93" s="23"/>
    </row>
    <row r="94" spans="1:31" ht="12">
      <c r="A94" s="22"/>
      <c r="B94" s="6"/>
      <c r="C94" s="6"/>
      <c r="D94" s="3" t="s">
        <v>80</v>
      </c>
      <c r="E94" s="6"/>
      <c r="F94" s="7"/>
      <c r="G94" s="7"/>
      <c r="H94" s="7"/>
      <c r="I94" s="7"/>
      <c r="J94" s="7"/>
      <c r="K94" s="7"/>
      <c r="L94" s="7"/>
      <c r="M94" s="7"/>
      <c r="N94" s="7"/>
      <c r="O94" s="7"/>
      <c r="P94" s="13"/>
      <c r="Q94" s="13"/>
      <c r="R94" s="13"/>
      <c r="S94" s="13"/>
      <c r="T94" s="13"/>
      <c r="U94" s="13"/>
      <c r="V94" s="13"/>
      <c r="W94" s="6"/>
      <c r="X94" s="13"/>
      <c r="Y94" s="6"/>
      <c r="Z94" s="13"/>
      <c r="AA94" s="6"/>
      <c r="AB94" s="7">
        <f>MU!AB94+UMKC!AB94+'S&amp;T'!AB94+UMSL!AB94+UMSa!AB94</f>
        <v>18</v>
      </c>
      <c r="AC94" s="6"/>
      <c r="AD94" s="7">
        <f>MU!AD94+UMKC!AD94+'S&amp;T'!AD94+UMSL!AD94+UMSa!AD94</f>
        <v>20</v>
      </c>
      <c r="AE94" s="23"/>
    </row>
    <row r="95" spans="1:31" ht="12">
      <c r="A95" s="22"/>
      <c r="B95" s="6"/>
      <c r="C95" s="6"/>
      <c r="D95" s="42" t="s">
        <v>69</v>
      </c>
      <c r="E95" s="6"/>
      <c r="F95" s="7"/>
      <c r="G95" s="7"/>
      <c r="H95" s="7"/>
      <c r="I95" s="7"/>
      <c r="J95" s="7"/>
      <c r="K95" s="7"/>
      <c r="L95" s="7"/>
      <c r="M95" s="7"/>
      <c r="N95" s="7"/>
      <c r="O95" s="7"/>
      <c r="P95" s="13"/>
      <c r="Q95" s="13"/>
      <c r="R95" s="13"/>
      <c r="S95" s="13"/>
      <c r="T95" s="13"/>
      <c r="U95" s="13"/>
      <c r="V95" s="13"/>
      <c r="W95" s="6"/>
      <c r="X95" s="13"/>
      <c r="Y95" s="6"/>
      <c r="Z95" s="13"/>
      <c r="AA95" s="6"/>
      <c r="AB95" s="7">
        <f>MU!AB95+UMKC!AB95+'S&amp;T'!AB95+UMSL!AB95+UMSa!AB95</f>
        <v>745</v>
      </c>
      <c r="AC95" s="6"/>
      <c r="AD95" s="7">
        <f>MU!AD95+UMKC!AD95+'S&amp;T'!AD95+UMSL!AD95+UMSa!AD95</f>
        <v>633</v>
      </c>
      <c r="AE95" s="23"/>
    </row>
    <row r="96" spans="1:31" ht="12">
      <c r="A96" s="22"/>
      <c r="B96" s="6"/>
      <c r="C96" s="6"/>
      <c r="D96" s="3" t="s">
        <v>67</v>
      </c>
      <c r="E96" s="6"/>
      <c r="F96" s="7"/>
      <c r="G96" s="7"/>
      <c r="H96" s="7"/>
      <c r="I96" s="7"/>
      <c r="J96" s="7"/>
      <c r="K96" s="7"/>
      <c r="L96" s="7"/>
      <c r="M96" s="7"/>
      <c r="N96" s="7"/>
      <c r="O96" s="7"/>
      <c r="P96" s="13"/>
      <c r="Q96" s="13"/>
      <c r="R96" s="13"/>
      <c r="S96" s="13"/>
      <c r="T96" s="13"/>
      <c r="U96" s="13"/>
      <c r="V96" s="13"/>
      <c r="W96" s="6"/>
      <c r="X96" s="13"/>
      <c r="Y96" s="6"/>
      <c r="Z96" s="13"/>
      <c r="AA96" s="6"/>
      <c r="AB96" s="7">
        <f>MU!AB96+UMKC!AB96+'S&amp;T'!AB96+UMSL!AB96+UMSa!AB96</f>
        <v>88</v>
      </c>
      <c r="AC96" s="6"/>
      <c r="AD96" s="7">
        <f>MU!AD96+UMKC!AD96+'S&amp;T'!AD96+UMSL!AD96+UMSa!AD96</f>
        <v>89</v>
      </c>
      <c r="AE96" s="23"/>
    </row>
    <row r="97" spans="1:31" ht="12">
      <c r="A97" s="22"/>
      <c r="B97" s="6"/>
      <c r="C97" s="6"/>
      <c r="D97" s="3" t="s">
        <v>73</v>
      </c>
      <c r="E97" s="6"/>
      <c r="F97" s="7"/>
      <c r="G97" s="7"/>
      <c r="H97" s="7"/>
      <c r="I97" s="7"/>
      <c r="J97" s="7"/>
      <c r="K97" s="7"/>
      <c r="L97" s="7"/>
      <c r="M97" s="7"/>
      <c r="N97" s="7"/>
      <c r="O97" s="7"/>
      <c r="P97" s="13"/>
      <c r="Q97" s="13"/>
      <c r="R97" s="13"/>
      <c r="S97" s="13"/>
      <c r="T97" s="13"/>
      <c r="U97" s="13"/>
      <c r="V97" s="13"/>
      <c r="W97" s="6"/>
      <c r="X97" s="13"/>
      <c r="Y97" s="6"/>
      <c r="Z97" s="13"/>
      <c r="AA97" s="6"/>
      <c r="AB97" s="7">
        <f>MU!AB97+UMKC!AB97+'S&amp;T'!AB97+UMSL!AB97+UMSa!AB97</f>
        <v>120</v>
      </c>
      <c r="AC97" s="6"/>
      <c r="AD97" s="7">
        <f>MU!AD97+UMKC!AD97+'S&amp;T'!AD97+UMSL!AD97+UMSa!AD97</f>
        <v>66</v>
      </c>
      <c r="AE97" s="23"/>
    </row>
    <row r="98" spans="1:31" ht="12">
      <c r="A98" s="22"/>
      <c r="B98" s="6"/>
      <c r="C98" s="6"/>
      <c r="D98" s="3" t="s">
        <v>81</v>
      </c>
      <c r="E98" s="6"/>
      <c r="F98" s="7"/>
      <c r="G98" s="7"/>
      <c r="H98" s="7"/>
      <c r="I98" s="7"/>
      <c r="J98" s="7"/>
      <c r="K98" s="7"/>
      <c r="L98" s="7"/>
      <c r="M98" s="7"/>
      <c r="N98" s="7"/>
      <c r="O98" s="7"/>
      <c r="P98" s="13"/>
      <c r="Q98" s="13"/>
      <c r="R98" s="13"/>
      <c r="S98" s="13"/>
      <c r="T98" s="13"/>
      <c r="U98" s="13"/>
      <c r="V98" s="13"/>
      <c r="W98" s="6"/>
      <c r="X98" s="13"/>
      <c r="Y98" s="6"/>
      <c r="Z98" s="13"/>
      <c r="AA98" s="6"/>
      <c r="AB98" s="7">
        <f>MU!AB98+UMKC!AB98+'S&amp;T'!AB98+UMSL!AB98+UMSa!AB98</f>
        <v>261</v>
      </c>
      <c r="AC98" s="6"/>
      <c r="AD98" s="7">
        <f>MU!AD98+UMKC!AD98+'S&amp;T'!AD98+UMSL!AD98+UMSa!AD98</f>
        <v>246</v>
      </c>
      <c r="AE98" s="23"/>
    </row>
    <row r="99" spans="1:31" ht="12">
      <c r="A99" s="22"/>
      <c r="B99" s="6"/>
      <c r="C99" s="6"/>
      <c r="D99" s="3" t="s">
        <v>82</v>
      </c>
      <c r="E99" s="6"/>
      <c r="F99" s="7"/>
      <c r="G99" s="7"/>
      <c r="H99" s="7"/>
      <c r="I99" s="7"/>
      <c r="J99" s="7"/>
      <c r="K99" s="7"/>
      <c r="L99" s="7"/>
      <c r="M99" s="7"/>
      <c r="N99" s="7"/>
      <c r="O99" s="7"/>
      <c r="P99" s="13"/>
      <c r="Q99" s="13"/>
      <c r="R99" s="13"/>
      <c r="S99" s="13"/>
      <c r="T99" s="13"/>
      <c r="U99" s="13"/>
      <c r="V99" s="13"/>
      <c r="W99" s="6"/>
      <c r="X99" s="13"/>
      <c r="Y99" s="6"/>
      <c r="Z99" s="13"/>
      <c r="AA99" s="6"/>
      <c r="AB99" s="7">
        <f>MU!AB99+UMKC!AB99+'S&amp;T'!AB99+UMSL!AB99+UMSa!AB99</f>
        <v>251</v>
      </c>
      <c r="AC99" s="6"/>
      <c r="AD99" s="7">
        <f>MU!AD99+UMKC!AD99+'S&amp;T'!AD99+UMSL!AD99+UMSa!AD99</f>
        <v>230</v>
      </c>
      <c r="AE99" s="23"/>
    </row>
    <row r="100" spans="1:31" ht="12">
      <c r="A100" s="22"/>
      <c r="B100" s="6"/>
      <c r="C100" s="6"/>
      <c r="D100" s="3" t="s">
        <v>75</v>
      </c>
      <c r="E100" s="6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13"/>
      <c r="Q100" s="13"/>
      <c r="R100" s="13"/>
      <c r="S100" s="13"/>
      <c r="T100" s="13"/>
      <c r="U100" s="13"/>
      <c r="V100" s="13"/>
      <c r="W100" s="6"/>
      <c r="X100" s="13"/>
      <c r="Y100" s="6"/>
      <c r="Z100" s="13"/>
      <c r="AA100" s="6"/>
      <c r="AB100" s="7">
        <f>MU!AB100+UMKC!AB100+'S&amp;T'!AB100+UMSL!AB100+UMSa!AB100</f>
        <v>1466</v>
      </c>
      <c r="AC100" s="6"/>
      <c r="AD100" s="7">
        <f>MU!AD100+UMKC!AD100+'S&amp;T'!AD100+UMSL!AD100+UMSa!AD100</f>
        <v>1506</v>
      </c>
      <c r="AE100" s="23"/>
    </row>
    <row r="101" spans="1:31" ht="12">
      <c r="A101" s="22"/>
      <c r="B101" s="6"/>
      <c r="C101" s="6"/>
      <c r="D101" s="3" t="s">
        <v>68</v>
      </c>
      <c r="E101" s="6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13"/>
      <c r="Q101" s="13"/>
      <c r="R101" s="13"/>
      <c r="S101" s="13"/>
      <c r="T101" s="13"/>
      <c r="U101" s="13"/>
      <c r="V101" s="13"/>
      <c r="W101" s="6"/>
      <c r="X101" s="13"/>
      <c r="Y101" s="6"/>
      <c r="Z101" s="13"/>
      <c r="AA101" s="6"/>
      <c r="AB101" s="7">
        <f>MU!AB101+UMKC!AB101+'S&amp;T'!AB101+UMSL!AB101+UMSa!AB101</f>
        <v>828</v>
      </c>
      <c r="AC101" s="6"/>
      <c r="AD101" s="7">
        <f>MU!AD101+UMKC!AD101+'S&amp;T'!AD101+UMSL!AD101+UMSa!AD101</f>
        <v>799</v>
      </c>
      <c r="AE101" s="23"/>
    </row>
    <row r="102" spans="1:31" ht="12">
      <c r="A102" s="22"/>
      <c r="B102" s="6"/>
      <c r="C102" s="6"/>
      <c r="D102" s="3" t="s">
        <v>74</v>
      </c>
      <c r="E102" s="6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13"/>
      <c r="Q102" s="13"/>
      <c r="R102" s="13"/>
      <c r="S102" s="13"/>
      <c r="T102" s="13"/>
      <c r="U102" s="13"/>
      <c r="V102" s="13"/>
      <c r="W102" s="6"/>
      <c r="X102" s="13"/>
      <c r="Y102" s="6"/>
      <c r="Z102" s="13"/>
      <c r="AA102" s="6"/>
      <c r="AB102" s="7">
        <f>MU!AB102+UMKC!AB102+'S&amp;T'!AB102+UMSL!AB102+UMSa!AB102</f>
        <v>51</v>
      </c>
      <c r="AC102" s="6"/>
      <c r="AD102" s="7">
        <f>MU!AD102+UMKC!AD102+'S&amp;T'!AD102+UMSL!AD102+UMSa!AD102</f>
        <v>41</v>
      </c>
      <c r="AE102" s="23"/>
    </row>
    <row r="103" spans="1:31" ht="12">
      <c r="A103" s="22"/>
      <c r="B103" s="6"/>
      <c r="C103" s="6"/>
      <c r="D103" s="3" t="s">
        <v>76</v>
      </c>
      <c r="E103" s="6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3"/>
      <c r="Q103" s="13"/>
      <c r="R103" s="13"/>
      <c r="S103" s="13"/>
      <c r="T103" s="13"/>
      <c r="U103" s="13"/>
      <c r="V103" s="13"/>
      <c r="W103" s="6"/>
      <c r="X103" s="13"/>
      <c r="Y103" s="6"/>
      <c r="Z103" s="13"/>
      <c r="AA103" s="6"/>
      <c r="AB103" s="7">
        <f>MU!AB103+UMKC!AB103+'S&amp;T'!AB103+UMSL!AB103+UMSa!AB103</f>
        <v>635</v>
      </c>
      <c r="AC103" s="6"/>
      <c r="AD103" s="7">
        <f>MU!AD103+UMKC!AD103+'S&amp;T'!AD103+UMSL!AD103+UMSa!AD103</f>
        <v>681</v>
      </c>
      <c r="AE103" s="23"/>
    </row>
    <row r="104" spans="1:31" ht="12">
      <c r="A104" s="22"/>
      <c r="B104" s="6"/>
      <c r="C104" s="6"/>
      <c r="D104" s="3" t="s">
        <v>83</v>
      </c>
      <c r="E104" s="6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13"/>
      <c r="Q104" s="13"/>
      <c r="R104" s="13"/>
      <c r="S104" s="13"/>
      <c r="T104" s="13"/>
      <c r="U104" s="13"/>
      <c r="V104" s="13"/>
      <c r="W104" s="6"/>
      <c r="X104" s="13"/>
      <c r="Y104" s="6"/>
      <c r="Z104" s="13"/>
      <c r="AA104" s="6"/>
      <c r="AB104" s="7">
        <f>MU!AB104+UMKC!AB104+'S&amp;T'!AB104+UMSL!AB104+UMSa!AB104</f>
        <v>53</v>
      </c>
      <c r="AC104" s="6"/>
      <c r="AD104" s="7">
        <f>MU!AD104+UMKC!AD104+'S&amp;T'!AD104+UMSL!AD104+UMSa!AD104</f>
        <v>73</v>
      </c>
      <c r="AE104" s="23"/>
    </row>
    <row r="105" spans="1:31" ht="12">
      <c r="A105" s="22"/>
      <c r="B105" s="6"/>
      <c r="C105" s="6"/>
      <c r="D105" s="3" t="s">
        <v>84</v>
      </c>
      <c r="AA105" s="6"/>
      <c r="AB105" s="8">
        <f>MU!AB105+UMKC!AB105+'S&amp;T'!AB105+UMSL!AB105+UMSa!AB105</f>
        <v>11</v>
      </c>
      <c r="AC105" s="6"/>
      <c r="AD105" s="8">
        <f>MU!AD105+UMKC!AD105+'S&amp;T'!AD105+UMSL!AD105+UMSa!AD105</f>
        <v>16</v>
      </c>
      <c r="AE105" s="23"/>
    </row>
    <row r="106" spans="1:31" ht="12">
      <c r="A106" s="22"/>
      <c r="B106" s="6"/>
      <c r="C106" s="6"/>
      <c r="D106" s="9"/>
      <c r="AA106" s="9"/>
      <c r="AB106" s="13">
        <f>SUM(AB94:AB105)</f>
        <v>4527</v>
      </c>
      <c r="AC106" s="9"/>
      <c r="AD106" s="13">
        <f>SUM(AD94:AD105)</f>
        <v>4400</v>
      </c>
      <c r="AE106" s="23"/>
    </row>
    <row r="107" spans="1:31" ht="12">
      <c r="A107" s="22"/>
      <c r="B107" s="15" t="s">
        <v>78</v>
      </c>
      <c r="C107" s="15"/>
      <c r="D107" s="15"/>
      <c r="E107" s="15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5"/>
      <c r="X107" s="16"/>
      <c r="Y107" s="15"/>
      <c r="Z107" s="16"/>
      <c r="AA107" s="15"/>
      <c r="AB107" s="16"/>
      <c r="AC107" s="15"/>
      <c r="AD107" s="16"/>
      <c r="AE107" s="23"/>
    </row>
    <row r="108" spans="1:31" ht="12">
      <c r="A108" s="22"/>
      <c r="D108" s="3" t="s">
        <v>77</v>
      </c>
      <c r="AB108" s="7">
        <f>MU!AB108+UMKC!AB108+'S&amp;T'!AB108+UMSL!AB108+UMSa!AB108</f>
        <v>1902</v>
      </c>
      <c r="AD108" s="7">
        <f>MU!AD108+UMKC!AD108+'S&amp;T'!AD108+UMSL!AD108+UMSa!AD108</f>
        <v>1945</v>
      </c>
      <c r="AE108" s="23"/>
    </row>
    <row r="109" spans="1:31" ht="12">
      <c r="A109" s="22"/>
      <c r="D109" s="3" t="s">
        <v>71</v>
      </c>
      <c r="AB109" s="7">
        <f>MU!AB109+UMKC!AB109+'S&amp;T'!AB109+UMSL!AB109+UMSa!AB109</f>
        <v>1957</v>
      </c>
      <c r="AD109" s="7">
        <f>MU!AD109+UMKC!AD109+'S&amp;T'!AD109+UMSL!AD109+UMSa!AD109</f>
        <v>1971</v>
      </c>
      <c r="AE109" s="23"/>
    </row>
    <row r="110" spans="1:31" ht="12">
      <c r="A110" s="22"/>
      <c r="D110" s="3" t="s">
        <v>79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X110" s="8"/>
      <c r="Z110" s="8"/>
      <c r="AB110" s="8">
        <f>MU!AB110+UMKC!AB110+'S&amp;T'!AB110+UMSL!AB110+UMSa!AB110</f>
        <v>217</v>
      </c>
      <c r="AD110" s="8">
        <f>MU!AD110+UMKC!AD110+'S&amp;T'!AD110+UMSL!AD110+UMSa!AD110</f>
        <v>229</v>
      </c>
      <c r="AE110" s="23"/>
    </row>
    <row r="111" spans="1:31" ht="12">
      <c r="A111" s="22"/>
      <c r="B111" s="6"/>
      <c r="C111" s="6"/>
      <c r="D111" s="6"/>
      <c r="E111" s="6"/>
      <c r="F111" s="7">
        <f>MU!F111+UMKC!F111+'S&amp;T'!F111+UMSL!F111+UMSa!F111</f>
        <v>2416</v>
      </c>
      <c r="G111" s="7">
        <f>MU!G111+UMKC!G111+'S&amp;T'!G111+UMSL!G111+UMSa!G111</f>
        <v>2602</v>
      </c>
      <c r="H111" s="7">
        <f>MU!H111+UMKC!H111+'S&amp;T'!H111+UMSL!H111+UMSa!H111</f>
        <v>2709</v>
      </c>
      <c r="I111" s="7">
        <f>MU!I111+UMKC!I111+'S&amp;T'!I111+UMSL!I111+UMSa!I111</f>
        <v>2597</v>
      </c>
      <c r="J111" s="7">
        <f>MU!J111+UMKC!J111+'S&amp;T'!J111+UMSL!J111+UMSa!J111</f>
        <v>2621</v>
      </c>
      <c r="K111" s="7">
        <f>MU!K111+UMKC!K111+'S&amp;T'!K111+UMSL!K111+UMSa!K111</f>
        <v>2808</v>
      </c>
      <c r="L111" s="7">
        <f>MU!L111+UMKC!L111+'S&amp;T'!L111+UMSL!L111+UMSa!L111</f>
        <v>2940</v>
      </c>
      <c r="M111" s="7">
        <f>MU!M111+UMKC!M111+'S&amp;T'!M111+UMSL!M111+UMSa!M111</f>
        <v>3125</v>
      </c>
      <c r="N111" s="7">
        <f>MU!N111+UMKC!N111+'S&amp;T'!N111+UMSL!N111+UMSa!N111</f>
        <v>3266</v>
      </c>
      <c r="O111" s="7">
        <f>MU!O111+UMKC!O111+'S&amp;T'!O111+UMSL!O111+UMSa!O111</f>
        <v>3291</v>
      </c>
      <c r="P111" s="7">
        <f>MU!P111+UMKC!P111+'S&amp;T'!P111+UMSL!P111+UMSa!P111</f>
        <v>3317</v>
      </c>
      <c r="Q111" s="7">
        <f>MU!Q111+UMKC!Q111+'S&amp;T'!Q111+UMSL!Q111+UMSa!Q111</f>
        <v>3335</v>
      </c>
      <c r="R111" s="7">
        <f>MU!R111+UMKC!R111+'S&amp;T'!R111+UMSL!R111+UMSa!R111</f>
        <v>3393</v>
      </c>
      <c r="S111" s="7">
        <f>MU!S111+UMKC!S111+'S&amp;T'!S111+UMSL!S111+UMSa!S111</f>
        <v>3537</v>
      </c>
      <c r="T111" s="7">
        <f>MU!T111+UMKC!T111+'S&amp;T'!T111+UMSL!T111+UMSa!T111</f>
        <v>3503</v>
      </c>
      <c r="U111" s="7">
        <f>MU!U111+UMKC!U111+'S&amp;T'!U111+UMSL!U111+UMSa!U111</f>
        <v>3672</v>
      </c>
      <c r="V111" s="7">
        <f>MU!V111+UMKC!V111+'S&amp;T'!V111+UMSL!V111+UMSa!V111</f>
        <v>3882</v>
      </c>
      <c r="W111" s="6"/>
      <c r="X111" s="7">
        <f>MU!X111+UMKC!X111+'S&amp;T'!X111+UMSL!X111+UMSa!X111</f>
        <v>4080</v>
      </c>
      <c r="Y111" s="6"/>
      <c r="Z111" s="7">
        <f>MU!Z111+UMKC!Z111+'S&amp;T'!Z111+UMSL!Z111+UMSa!Z111</f>
        <v>4204</v>
      </c>
      <c r="AA111" s="6"/>
      <c r="AB111" s="17">
        <f>SUM(AB108:AB110)</f>
        <v>4076</v>
      </c>
      <c r="AC111" s="6"/>
      <c r="AD111" s="17">
        <f>SUM(AD108:AD110)</f>
        <v>4145</v>
      </c>
      <c r="AE111" s="23"/>
    </row>
    <row r="112" spans="1:31" ht="12">
      <c r="A112" s="22"/>
      <c r="B112" s="5"/>
      <c r="C112" s="5"/>
      <c r="D112" s="18"/>
      <c r="E112" s="18"/>
      <c r="F112" s="8"/>
      <c r="G112" s="8"/>
      <c r="H112" s="8"/>
      <c r="I112" s="8"/>
      <c r="J112" s="8"/>
      <c r="K112" s="8"/>
      <c r="L112" s="20"/>
      <c r="M112" s="20"/>
      <c r="N112" s="20"/>
      <c r="O112" s="20"/>
      <c r="P112" s="20"/>
      <c r="Q112" s="8"/>
      <c r="R112" s="8"/>
      <c r="S112" s="8"/>
      <c r="T112" s="8"/>
      <c r="U112" s="8"/>
      <c r="V112" s="8"/>
      <c r="W112" s="5"/>
      <c r="X112" s="8"/>
      <c r="Y112" s="5"/>
      <c r="Z112" s="8"/>
      <c r="AA112" s="5"/>
      <c r="AB112" s="8"/>
      <c r="AC112" s="5"/>
      <c r="AD112" s="8"/>
      <c r="AE112" s="23"/>
    </row>
    <row r="113" spans="1:31" ht="12">
      <c r="A113" s="22"/>
      <c r="B113" s="6" t="s">
        <v>31</v>
      </c>
      <c r="C113" s="6"/>
      <c r="D113" s="6"/>
      <c r="E113" s="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6"/>
      <c r="X113" s="7"/>
      <c r="Y113" s="6"/>
      <c r="Z113" s="7"/>
      <c r="AA113" s="6"/>
      <c r="AB113" s="7"/>
      <c r="AC113" s="6"/>
      <c r="AD113" s="7"/>
      <c r="AE113" s="23"/>
    </row>
    <row r="114" spans="1:31" ht="12">
      <c r="A114" s="22"/>
      <c r="B114" s="6"/>
      <c r="C114" s="6"/>
      <c r="D114" s="6"/>
      <c r="E114" s="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6"/>
      <c r="X114" s="7"/>
      <c r="Y114" s="6"/>
      <c r="Z114" s="7"/>
      <c r="AA114" s="6"/>
      <c r="AB114" s="7"/>
      <c r="AC114" s="6"/>
      <c r="AD114" s="7"/>
      <c r="AE114" s="23"/>
    </row>
    <row r="115" spans="1:31" ht="12" hidden="1">
      <c r="A115" s="22"/>
      <c r="B115" s="6" t="s">
        <v>53</v>
      </c>
      <c r="C115" s="6"/>
      <c r="D115" s="6"/>
      <c r="E115" s="6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6"/>
      <c r="X115" s="7"/>
      <c r="Y115" s="6"/>
      <c r="Z115" s="7"/>
      <c r="AA115" s="6"/>
      <c r="AB115" s="7"/>
      <c r="AC115" s="6"/>
      <c r="AD115" s="7"/>
      <c r="AE115" s="23"/>
    </row>
    <row r="116" spans="1:31" ht="12" hidden="1">
      <c r="A116" s="22"/>
      <c r="B116" s="6" t="s">
        <v>52</v>
      </c>
      <c r="C116" s="6"/>
      <c r="D116" s="6"/>
      <c r="E116" s="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6"/>
      <c r="X116" s="7"/>
      <c r="Y116" s="6"/>
      <c r="Z116" s="7"/>
      <c r="AA116" s="6"/>
      <c r="AB116" s="7"/>
      <c r="AC116" s="6"/>
      <c r="AD116" s="7"/>
      <c r="AE116" s="23"/>
    </row>
    <row r="117" spans="1:31" ht="12">
      <c r="A117" s="22"/>
      <c r="B117" s="6" t="s">
        <v>90</v>
      </c>
      <c r="C117" s="6"/>
      <c r="D117" s="6"/>
      <c r="E117" s="6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6"/>
      <c r="X117" s="7"/>
      <c r="Y117" s="6"/>
      <c r="Z117" s="7"/>
      <c r="AA117" s="6"/>
      <c r="AB117" s="7"/>
      <c r="AC117" s="6"/>
      <c r="AD117" s="7"/>
      <c r="AE117" s="23"/>
    </row>
    <row r="118" spans="1:31" ht="12">
      <c r="A118" s="22"/>
      <c r="B118" s="6" t="s">
        <v>91</v>
      </c>
      <c r="C118" s="6"/>
      <c r="D118" s="6"/>
      <c r="E118" s="6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6"/>
      <c r="X118" s="7"/>
      <c r="Y118" s="6"/>
      <c r="Z118" s="7"/>
      <c r="AA118" s="6"/>
      <c r="AB118" s="7"/>
      <c r="AC118" s="6"/>
      <c r="AD118" s="7"/>
      <c r="AE118" s="23"/>
    </row>
    <row r="119" spans="1:31" ht="12">
      <c r="A119" s="22"/>
      <c r="B119" s="6"/>
      <c r="C119" s="6"/>
      <c r="D119" s="6"/>
      <c r="E119" s="6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6"/>
      <c r="X119" s="7"/>
      <c r="Y119" s="6"/>
      <c r="Z119" s="7"/>
      <c r="AA119" s="6"/>
      <c r="AB119" s="7"/>
      <c r="AC119" s="6"/>
      <c r="AD119" s="7"/>
      <c r="AE119" s="23"/>
    </row>
    <row r="120" spans="1:31" ht="12.75">
      <c r="A120" s="25"/>
      <c r="B120" s="60" t="s">
        <v>56</v>
      </c>
      <c r="C120" s="60"/>
      <c r="D120" s="60"/>
      <c r="E120" s="5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5"/>
      <c r="X120" s="8"/>
      <c r="Y120" s="5"/>
      <c r="Z120" s="8"/>
      <c r="AA120" s="5"/>
      <c r="AB120" s="8"/>
      <c r="AC120" s="5"/>
      <c r="AD120" s="8" t="s">
        <v>93</v>
      </c>
      <c r="AE120" s="26"/>
    </row>
  </sheetData>
  <sheetProtection/>
  <mergeCells count="2">
    <mergeCell ref="A2:AE2"/>
    <mergeCell ref="B120:D120"/>
  </mergeCells>
  <hyperlinks>
    <hyperlink ref="B120:D120" r:id="rId1" display="Source: IPEDS HR Survey"/>
  </hyperlinks>
  <printOptions/>
  <pageMargins left="0.75" right="0.5" top="0.5" bottom="0.5" header="0.5" footer="0.5"/>
  <pageSetup horizontalDpi="600" verticalDpi="600" orientation="portrait" scale="84" r:id="rId2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griggsmd</dc:creator>
  <cp:keywords/>
  <dc:description/>
  <cp:lastModifiedBy>sader</cp:lastModifiedBy>
  <cp:lastPrinted>2014-01-14T17:11:03Z</cp:lastPrinted>
  <dcterms:created xsi:type="dcterms:W3CDTF">2004-02-12T22:15:03Z</dcterms:created>
  <dcterms:modified xsi:type="dcterms:W3CDTF">2014-03-20T19:30:59Z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