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690" windowHeight="6045" activeTab="0"/>
  </bookViews>
  <sheets>
    <sheet name="umsl" sheetId="1" r:id="rId1"/>
  </sheets>
  <definedNames>
    <definedName name="_xlnm.Print_Area" localSheetId="0">'umsl'!$A$1:$H$72</definedName>
  </definedNames>
  <calcPr fullCalcOnLoad="1"/>
</workbook>
</file>

<file path=xl/sharedStrings.xml><?xml version="1.0" encoding="utf-8"?>
<sst xmlns="http://schemas.openxmlformats.org/spreadsheetml/2006/main" count="129" uniqueCount="114">
  <si>
    <t>STUDENT FINANCIAL AID AWARDED</t>
  </si>
  <si>
    <t>DHE 14-1</t>
  </si>
  <si>
    <t>INSTITUTION:</t>
  </si>
  <si>
    <t>REPORTING PERIOD:</t>
  </si>
  <si>
    <t>COMPLETED BY:</t>
  </si>
  <si>
    <t>TELEPHONE:</t>
  </si>
  <si>
    <t>DATE:</t>
  </si>
  <si>
    <t>SECTION A:  FINANCIAL AID AWARDED FROM FEDERAL SOURCES</t>
  </si>
  <si>
    <t>TOTAL</t>
  </si>
  <si>
    <t>HC</t>
  </si>
  <si>
    <t>$ AMOUNT</t>
  </si>
  <si>
    <t>TYPE OF AID</t>
  </si>
  <si>
    <t>LINE</t>
  </si>
  <si>
    <t>(A)</t>
  </si>
  <si>
    <t>(B)</t>
  </si>
  <si>
    <t>(C)</t>
  </si>
  <si>
    <t>(D)</t>
  </si>
  <si>
    <t>(G)</t>
  </si>
  <si>
    <t>(H)</t>
  </si>
  <si>
    <t xml:space="preserve">  SEOG</t>
  </si>
  <si>
    <t>(10)</t>
  </si>
  <si>
    <t xml:space="preserve">  PERKINS</t>
  </si>
  <si>
    <t>(20)</t>
  </si>
  <si>
    <t xml:space="preserve">  CWS</t>
  </si>
  <si>
    <t>(30)</t>
  </si>
  <si>
    <t xml:space="preserve">  PELL GRANTS</t>
  </si>
  <si>
    <t>(40)</t>
  </si>
  <si>
    <t xml:space="preserve">  SUBSIDIZED STAFFORD STUDENT LOANS</t>
  </si>
  <si>
    <t>(50)</t>
  </si>
  <si>
    <t xml:space="preserve">  UNSUBSIDIZED STAFFORD STUDENT LOANS</t>
  </si>
  <si>
    <t>(60)</t>
  </si>
  <si>
    <t xml:space="preserve">  PLUS LOANS</t>
  </si>
  <si>
    <t>(70)</t>
  </si>
  <si>
    <t xml:space="preserve">  DIRECT SUBSIDIZED STUDENT LOANS</t>
  </si>
  <si>
    <t>(72)</t>
  </si>
  <si>
    <t xml:space="preserve">  DIRECT UNSUBSIDIZED STUDENT LOANS</t>
  </si>
  <si>
    <t>(74)</t>
  </si>
  <si>
    <t xml:space="preserve">  DIRECT PLUS STUDENT LOANS</t>
  </si>
  <si>
    <t>(76)</t>
  </si>
  <si>
    <t xml:space="preserve">  SLS LOANS</t>
  </si>
  <si>
    <t>(80)</t>
  </si>
  <si>
    <t xml:space="preserve">  HPL</t>
  </si>
  <si>
    <t>(90)</t>
  </si>
  <si>
    <t xml:space="preserve">  HEAL</t>
  </si>
  <si>
    <t>(100)</t>
  </si>
  <si>
    <t xml:space="preserve">  NURSING LOANS</t>
  </si>
  <si>
    <t>(110)</t>
  </si>
  <si>
    <t xml:space="preserve">  OTHER</t>
  </si>
  <si>
    <t>(120)</t>
  </si>
  <si>
    <t xml:space="preserve">  INSTITUTIONAL MATCHING FUNDS</t>
  </si>
  <si>
    <t>(130)</t>
  </si>
  <si>
    <t xml:space="preserve">     SUBTOTAL-SECTION A</t>
  </si>
  <si>
    <t>(135)</t>
  </si>
  <si>
    <t>SECTION B:  FINANCIAL AID AWARDED FROM INSTITUTIONAL SOURCES</t>
  </si>
  <si>
    <t>SCHOLARSHIPS, FELLOWSHIPS, AND GRANTS: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</si>
  <si>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</si>
  <si>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</si>
  <si>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</si>
  <si>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</si>
  <si>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</si>
  <si>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</si>
  <si>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</si>
  <si>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</si>
  <si>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</si>
  <si>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</si>
  <si>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</si>
  <si>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</si>
  <si>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</si>
  <si>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</si>
  <si>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</si>
  <si>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</si>
  <si>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 xml:space="preserve">     SUBTOTAL-SECTION B</t>
  </si>
  <si>
    <t>(225)</t>
  </si>
  <si>
    <t>SECTION C:  FINANCIAL AID AWARDED FROM STATE OF MISSOURI SOURCES</t>
  </si>
  <si>
    <t xml:space="preserve">  STUDENT GRANTS</t>
  </si>
  <si>
    <t>(230)</t>
  </si>
  <si>
    <t xml:space="preserve">  HIGHER EDUCATION ACADEMIC SCHOLARSHIPS</t>
  </si>
  <si>
    <t>(240)</t>
  </si>
  <si>
    <t xml:space="preserve">  PAUL DOUGLAS TEACHER SCHOLARSHIPS</t>
  </si>
  <si>
    <t>(250)</t>
  </si>
  <si>
    <t xml:space="preserve">  EMPLOYEE'S CHILD SURVIVOR GRANTS</t>
  </si>
  <si>
    <t>(260)</t>
  </si>
  <si>
    <t xml:space="preserve">  MARGUERITE ROSS BARNETT SCHOLARSHIP</t>
  </si>
  <si>
    <t>(261)</t>
  </si>
  <si>
    <t xml:space="preserve">  TEACHER EDUCATION SCHOLARSHIPS</t>
  </si>
  <si>
    <t>(270)</t>
  </si>
  <si>
    <t xml:space="preserve">  ROBERT BYRD SCHOLARSHIPS</t>
  </si>
  <si>
    <t>(280)</t>
  </si>
  <si>
    <t xml:space="preserve">  VOCATIONAL REHABILITATION</t>
  </si>
  <si>
    <t>(281)</t>
  </si>
  <si>
    <t xml:space="preserve">  PROFESSIONAL/PRACTICAL NURSING STUDENT LOANS</t>
  </si>
  <si>
    <t>(290)</t>
  </si>
  <si>
    <t>(300)</t>
  </si>
  <si>
    <t>(310)</t>
  </si>
  <si>
    <t xml:space="preserve">     SUBTOTAL-SECTION C</t>
  </si>
  <si>
    <t>(315)</t>
  </si>
  <si>
    <t>SECTION D:  ALL OTHER FINANCIAL AID AWARDED FROM NON-INSTITUIONAL, NON-STATE OF MISSOURI, AND NON-FEDERAL SOURCES</t>
  </si>
  <si>
    <t xml:space="preserve">  SCHOLARSHIPS, FELLOWSHIPS, GRANTS, AND LOANS</t>
  </si>
  <si>
    <t>(320)</t>
  </si>
  <si>
    <t>SECTION E:  SUMMARY</t>
  </si>
  <si>
    <t>UNDUPLICATED NUMBER OF STUDENTS RECEIVING</t>
  </si>
  <si>
    <t>NEED-BASED FINANCIAL AID AND TOTAL NEED-</t>
  </si>
  <si>
    <t>BASED DOLLLARS RECEIVED FROM ALL SOURCES</t>
  </si>
  <si>
    <t>(330)</t>
  </si>
  <si>
    <t>NEED-BASED AND NON-NEED BASED FINANCIAL AID</t>
  </si>
  <si>
    <t>AND TOTAL DOLLARS RECEIVED FROM ALL SOURCES</t>
  </si>
  <si>
    <t>(340)</t>
  </si>
  <si>
    <t>GRADUATE STUDENTS</t>
  </si>
  <si>
    <t>UNDERGRADUATE STUDENTS</t>
  </si>
  <si>
    <t>FY 1998</t>
  </si>
  <si>
    <t>University of Missouri-St. Louis</t>
  </si>
  <si>
    <t>Gerard Joseph</t>
  </si>
  <si>
    <t>(314) 516-6397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</si>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</sst>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sz val="10"/>
      <name val="Arial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3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3" fontId="6" fillId="3" borderId="1" xfId="0" applyNumberFormat="1" applyFont="1" applyFill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/>
    </xf>
    <xf numFmtId="3" fontId="3" fillId="0" borderId="6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7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3" fontId="2" fillId="0" borderId="9" xfId="0" applyNumberFormat="1" applyFont="1" applyBorder="1" applyAlignment="1" applyProtection="1">
      <alignment horizontal="centerContinuous"/>
      <protection/>
    </xf>
    <xf numFmtId="3" fontId="4" fillId="0" borderId="4" xfId="0" applyNumberFormat="1" applyFont="1" applyBorder="1" applyAlignment="1" applyProtection="1">
      <alignment horizontal="centerContinuous"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4" fillId="0" borderId="9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2"/>
  <sheetViews>
    <sheetView tabSelected="1" defaultGridColor="0" zoomScale="87" zoomScaleNormal="87" colorId="22" workbookViewId="0" topLeftCell="B12">
      <selection activeCell="H30" sqref="H30"/>
    </sheetView>
  </sheetViews>
  <sheetFormatPr defaultColWidth="9.77734375" defaultRowHeight="15"/>
  <cols>
    <col min="1" max="1" width="35.88671875" style="13" customWidth="1"/>
    <col min="2" max="2" width="5.77734375" style="13" customWidth="1"/>
    <col min="3" max="3" width="7.3359375" style="13" customWidth="1"/>
    <col min="4" max="4" width="11.6640625" style="13" customWidth="1"/>
    <col min="5" max="5" width="7.3359375" style="13" customWidth="1"/>
    <col min="6" max="6" width="11.77734375" style="13" customWidth="1"/>
    <col min="7" max="7" width="7.3359375" style="13" customWidth="1"/>
    <col min="8" max="8" width="11.77734375" style="13" customWidth="1"/>
    <col min="9" max="16384" width="11.4453125" style="13" customWidth="1"/>
  </cols>
  <sheetData>
    <row r="1" spans="1:8" ht="12.75" customHeight="1">
      <c r="A1" s="12" t="s">
        <v>0</v>
      </c>
      <c r="B1" s="12"/>
      <c r="C1" s="12"/>
      <c r="D1" s="12"/>
      <c r="E1" s="3"/>
      <c r="F1" s="3"/>
      <c r="G1" s="3"/>
      <c r="H1" s="3"/>
    </row>
    <row r="2" spans="1:8" ht="12.75" customHeight="1">
      <c r="A2" s="12" t="s">
        <v>1</v>
      </c>
      <c r="B2" s="12"/>
      <c r="C2" s="12"/>
      <c r="D2" s="12"/>
      <c r="E2" s="3"/>
      <c r="F2" s="3"/>
      <c r="G2" s="3"/>
      <c r="H2" s="3"/>
    </row>
    <row r="3" spans="1:8" ht="12.75" customHeight="1">
      <c r="A3" s="14" t="s">
        <v>2</v>
      </c>
      <c r="B3" s="12"/>
      <c r="C3" s="15" t="s">
        <v>110</v>
      </c>
      <c r="D3" s="12"/>
      <c r="E3" s="3"/>
      <c r="F3" s="3"/>
      <c r="G3" s="3"/>
      <c r="H3" s="3"/>
    </row>
    <row r="4" spans="1:8" ht="12.75" customHeight="1">
      <c r="A4" s="14" t="s">
        <v>3</v>
      </c>
      <c r="B4" s="12"/>
      <c r="C4" s="16" t="s">
        <v>109</v>
      </c>
      <c r="D4" s="12"/>
      <c r="E4" s="3"/>
      <c r="F4" s="3"/>
      <c r="G4" s="3"/>
      <c r="H4" s="3"/>
    </row>
    <row r="5" spans="1:8" ht="12.75" customHeight="1">
      <c r="A5" s="14" t="s">
        <v>4</v>
      </c>
      <c r="B5" s="12"/>
      <c r="C5" s="16" t="s">
        <v>111</v>
      </c>
      <c r="D5" s="12"/>
      <c r="E5" s="3"/>
      <c r="F5" s="3"/>
      <c r="G5" s="3"/>
      <c r="H5" s="3"/>
    </row>
    <row r="6" spans="1:8" ht="12.75" customHeight="1">
      <c r="A6" s="14" t="s">
        <v>5</v>
      </c>
      <c r="B6" s="12"/>
      <c r="C6" s="16" t="s">
        <v>112</v>
      </c>
      <c r="D6" s="12"/>
      <c r="E6" s="3"/>
      <c r="F6" s="3"/>
      <c r="G6" s="3"/>
      <c r="H6" s="3"/>
    </row>
    <row r="7" spans="1:8" ht="12.75" customHeight="1">
      <c r="A7" s="14" t="s">
        <v>6</v>
      </c>
      <c r="B7" s="12"/>
      <c r="C7" s="33">
        <v>36077</v>
      </c>
      <c r="D7" s="12"/>
      <c r="E7" s="3"/>
      <c r="F7" s="3"/>
      <c r="G7" s="3"/>
      <c r="H7" s="3"/>
    </row>
    <row r="8" spans="1:8" ht="9" customHeight="1">
      <c r="A8" s="3"/>
      <c r="B8" s="3"/>
      <c r="C8" s="3"/>
      <c r="D8" s="3"/>
      <c r="E8" s="3"/>
      <c r="F8" s="3"/>
      <c r="G8" s="3"/>
      <c r="H8" s="3"/>
    </row>
    <row r="9" spans="1:8" ht="15" customHeight="1">
      <c r="A9" s="17" t="s">
        <v>7</v>
      </c>
      <c r="B9" s="3"/>
      <c r="C9" s="3"/>
      <c r="D9" s="3"/>
      <c r="E9" s="3"/>
      <c r="F9" s="3"/>
      <c r="G9" s="3"/>
      <c r="H9" s="3"/>
    </row>
    <row r="10" spans="1:8" ht="8.25" customHeight="1">
      <c r="A10" s="3"/>
      <c r="B10" s="3"/>
      <c r="C10" s="3"/>
      <c r="D10" s="3"/>
      <c r="E10" s="3"/>
      <c r="F10" s="3"/>
      <c r="G10" s="3"/>
      <c r="H10" s="3"/>
    </row>
    <row r="11" spans="1:8" ht="15" customHeight="1">
      <c r="A11" s="3"/>
      <c r="B11" s="18"/>
      <c r="C11" s="19" t="s">
        <v>108</v>
      </c>
      <c r="D11" s="20"/>
      <c r="E11" s="19" t="s">
        <v>107</v>
      </c>
      <c r="F11" s="20"/>
      <c r="G11" s="19" t="s">
        <v>8</v>
      </c>
      <c r="H11" s="20"/>
    </row>
    <row r="12" spans="1:8" ht="15" customHeight="1">
      <c r="A12" s="3"/>
      <c r="B12" s="21"/>
      <c r="C12" s="22" t="s">
        <v>9</v>
      </c>
      <c r="D12" s="22" t="s">
        <v>10</v>
      </c>
      <c r="E12" s="22" t="s">
        <v>9</v>
      </c>
      <c r="F12" s="22" t="s">
        <v>10</v>
      </c>
      <c r="G12" s="22" t="s">
        <v>9</v>
      </c>
      <c r="H12" s="22" t="s">
        <v>10</v>
      </c>
    </row>
    <row r="13" spans="1:8" ht="15" customHeight="1">
      <c r="A13" s="17" t="s">
        <v>11</v>
      </c>
      <c r="B13" s="23" t="s">
        <v>12</v>
      </c>
      <c r="C13" s="22" t="s">
        <v>13</v>
      </c>
      <c r="D13" s="22" t="s">
        <v>14</v>
      </c>
      <c r="E13" s="22" t="s">
        <v>15</v>
      </c>
      <c r="F13" s="22" t="s">
        <v>16</v>
      </c>
      <c r="G13" s="22" t="s">
        <v>17</v>
      </c>
      <c r="H13" s="22" t="s">
        <v>18</v>
      </c>
    </row>
    <row r="14" spans="1:8" ht="15" customHeight="1">
      <c r="A14" s="24" t="s">
        <v>19</v>
      </c>
      <c r="B14" s="22" t="s">
        <v>20</v>
      </c>
      <c r="C14" s="25">
        <v>486</v>
      </c>
      <c r="D14" s="25">
        <v>277223</v>
      </c>
      <c r="E14" s="2"/>
      <c r="F14" s="2"/>
      <c r="G14" s="1">
        <f aca="true" t="shared" si="0" ref="G14:G23">SUM(C14+E14)</f>
        <v>486</v>
      </c>
      <c r="H14" s="25">
        <f>SUM(D14+F14)</f>
        <v>277223</v>
      </c>
    </row>
    <row r="15" spans="1:8" ht="15" customHeight="1">
      <c r="A15" s="24" t="s">
        <v>21</v>
      </c>
      <c r="B15" s="22" t="s">
        <v>22</v>
      </c>
      <c r="C15" s="1">
        <v>370</v>
      </c>
      <c r="D15" s="1">
        <v>341573</v>
      </c>
      <c r="E15" s="1">
        <v>82</v>
      </c>
      <c r="F15" s="1">
        <v>212899</v>
      </c>
      <c r="G15" s="1">
        <f t="shared" si="0"/>
        <v>452</v>
      </c>
      <c r="H15" s="1">
        <f>SUM(D15+F15)</f>
        <v>554472</v>
      </c>
    </row>
    <row r="16" spans="1:8" ht="15" customHeight="1">
      <c r="A16" s="24" t="s">
        <v>23</v>
      </c>
      <c r="B16" s="22" t="s">
        <v>24</v>
      </c>
      <c r="C16" s="1">
        <v>155</v>
      </c>
      <c r="D16" s="1">
        <v>290593</v>
      </c>
      <c r="E16" s="1">
        <v>30</v>
      </c>
      <c r="F16" s="1">
        <v>56244</v>
      </c>
      <c r="G16" s="1">
        <f t="shared" si="0"/>
        <v>185</v>
      </c>
      <c r="H16" s="1">
        <f aca="true" t="shared" si="1" ref="H16:H23">SUM(D16+F16)</f>
        <v>346837</v>
      </c>
    </row>
    <row r="17" spans="1:8" ht="15" customHeight="1">
      <c r="A17" s="24" t="s">
        <v>25</v>
      </c>
      <c r="B17" s="22" t="s">
        <v>26</v>
      </c>
      <c r="C17" s="25">
        <v>2192</v>
      </c>
      <c r="D17" s="25">
        <v>3336305</v>
      </c>
      <c r="E17" s="2"/>
      <c r="F17" s="2"/>
      <c r="G17" s="1">
        <f t="shared" si="0"/>
        <v>2192</v>
      </c>
      <c r="H17" s="1">
        <f t="shared" si="1"/>
        <v>3336305</v>
      </c>
    </row>
    <row r="18" spans="1:8" ht="15" customHeight="1">
      <c r="A18" s="24" t="s">
        <v>27</v>
      </c>
      <c r="B18" s="22" t="s">
        <v>28</v>
      </c>
      <c r="C18" s="1"/>
      <c r="D18" s="1"/>
      <c r="E18" s="1"/>
      <c r="F18" s="1"/>
      <c r="G18" s="1">
        <f t="shared" si="0"/>
        <v>0</v>
      </c>
      <c r="H18" s="1">
        <f t="shared" si="1"/>
        <v>0</v>
      </c>
    </row>
    <row r="19" spans="1:8" ht="15" customHeight="1">
      <c r="A19" s="24" t="s">
        <v>29</v>
      </c>
      <c r="B19" s="22" t="s">
        <v>30</v>
      </c>
      <c r="C19" s="1"/>
      <c r="D19" s="1"/>
      <c r="E19" s="1"/>
      <c r="F19" s="1"/>
      <c r="G19" s="1">
        <f t="shared" si="0"/>
        <v>0</v>
      </c>
      <c r="H19" s="1">
        <f t="shared" si="1"/>
        <v>0</v>
      </c>
    </row>
    <row r="20" spans="1:8" ht="15" customHeight="1">
      <c r="A20" s="24" t="s">
        <v>31</v>
      </c>
      <c r="B20" s="22" t="s">
        <v>32</v>
      </c>
      <c r="C20" s="1"/>
      <c r="D20" s="1"/>
      <c r="E20" s="1"/>
      <c r="F20" s="1"/>
      <c r="G20" s="1">
        <f t="shared" si="0"/>
        <v>0</v>
      </c>
      <c r="H20" s="1">
        <f t="shared" si="1"/>
        <v>0</v>
      </c>
    </row>
    <row r="21" spans="1:8" ht="15" customHeight="1">
      <c r="A21" s="24" t="s">
        <v>33</v>
      </c>
      <c r="B21" s="22" t="s">
        <v>34</v>
      </c>
      <c r="C21" s="1">
        <v>3789</v>
      </c>
      <c r="D21" s="1">
        <v>13470002</v>
      </c>
      <c r="E21" s="1">
        <v>604</v>
      </c>
      <c r="F21" s="1">
        <v>3512949</v>
      </c>
      <c r="G21" s="1">
        <f t="shared" si="0"/>
        <v>4393</v>
      </c>
      <c r="H21" s="1">
        <f t="shared" si="1"/>
        <v>16982951</v>
      </c>
    </row>
    <row r="22" spans="1:8" ht="15" customHeight="1">
      <c r="A22" s="24" t="s">
        <v>35</v>
      </c>
      <c r="B22" s="22" t="s">
        <v>36</v>
      </c>
      <c r="C22" s="1">
        <v>2519</v>
      </c>
      <c r="D22" s="1">
        <v>10000417</v>
      </c>
      <c r="E22" s="1">
        <v>658</v>
      </c>
      <c r="F22" s="1">
        <v>3554003</v>
      </c>
      <c r="G22" s="1">
        <f t="shared" si="0"/>
        <v>3177</v>
      </c>
      <c r="H22" s="1">
        <f t="shared" si="1"/>
        <v>13554420</v>
      </c>
    </row>
    <row r="23" spans="1:8" ht="15" customHeight="1">
      <c r="A23" s="24" t="s">
        <v>37</v>
      </c>
      <c r="B23" s="22" t="s">
        <v>38</v>
      </c>
      <c r="C23" s="1">
        <v>58</v>
      </c>
      <c r="D23" s="1">
        <v>188761</v>
      </c>
      <c r="E23" s="1"/>
      <c r="F23" s="1"/>
      <c r="G23" s="1">
        <f t="shared" si="0"/>
        <v>58</v>
      </c>
      <c r="H23" s="1">
        <f t="shared" si="1"/>
        <v>188761</v>
      </c>
    </row>
    <row r="24" spans="1:8" ht="15" customHeight="1">
      <c r="A24" s="24" t="s">
        <v>39</v>
      </c>
      <c r="B24" s="22" t="s">
        <v>40</v>
      </c>
      <c r="C24" s="2"/>
      <c r="D24" s="2"/>
      <c r="E24" s="2"/>
      <c r="F24" s="2"/>
      <c r="G24" s="2"/>
      <c r="H24" s="2"/>
    </row>
    <row r="25" spans="1:8" ht="15" customHeight="1">
      <c r="A25" s="24" t="s">
        <v>41</v>
      </c>
      <c r="B25" s="22" t="s">
        <v>42</v>
      </c>
      <c r="C25" s="1"/>
      <c r="D25" s="1"/>
      <c r="E25" s="1">
        <v>7</v>
      </c>
      <c r="F25" s="1">
        <v>29400</v>
      </c>
      <c r="G25" s="1">
        <f>SUM(C25+E25)</f>
        <v>7</v>
      </c>
      <c r="H25" s="1">
        <f aca="true" t="shared" si="2" ref="H25:H30">SUM(D25+F25)</f>
        <v>29400</v>
      </c>
    </row>
    <row r="26" spans="1:8" ht="15" customHeight="1">
      <c r="A26" s="24" t="s">
        <v>43</v>
      </c>
      <c r="B26" s="22" t="s">
        <v>44</v>
      </c>
      <c r="C26" s="1"/>
      <c r="D26" s="1"/>
      <c r="E26" s="1">
        <v>14</v>
      </c>
      <c r="F26" s="1">
        <v>133616</v>
      </c>
      <c r="G26" s="1">
        <f>SUM(C26+E26)</f>
        <v>14</v>
      </c>
      <c r="H26" s="1">
        <f t="shared" si="2"/>
        <v>133616</v>
      </c>
    </row>
    <row r="27" spans="1:8" ht="15" customHeight="1">
      <c r="A27" s="24" t="s">
        <v>45</v>
      </c>
      <c r="B27" s="22" t="s">
        <v>46</v>
      </c>
      <c r="C27" s="1">
        <v>2</v>
      </c>
      <c r="D27" s="1">
        <v>2262</v>
      </c>
      <c r="E27" s="1">
        <v>1</v>
      </c>
      <c r="F27" s="1">
        <v>1131</v>
      </c>
      <c r="G27" s="1">
        <f>SUM(C27+E27)</f>
        <v>3</v>
      </c>
      <c r="H27" s="1">
        <f t="shared" si="2"/>
        <v>3393</v>
      </c>
    </row>
    <row r="28" spans="1:8" ht="15" customHeight="1">
      <c r="A28" s="24" t="s">
        <v>47</v>
      </c>
      <c r="B28" s="22" t="s">
        <v>48</v>
      </c>
      <c r="C28" s="1"/>
      <c r="D28" s="1"/>
      <c r="E28" s="1">
        <v>8</v>
      </c>
      <c r="F28" s="1">
        <v>32679</v>
      </c>
      <c r="G28" s="1">
        <f>SUM(C28+E28)</f>
        <v>8</v>
      </c>
      <c r="H28" s="1">
        <f t="shared" si="2"/>
        <v>32679</v>
      </c>
    </row>
    <row r="29" spans="1:8" ht="15" customHeight="1">
      <c r="A29" s="24" t="s">
        <v>49</v>
      </c>
      <c r="B29" s="22" t="s">
        <v>50</v>
      </c>
      <c r="C29" s="2"/>
      <c r="D29" s="1">
        <v>226</v>
      </c>
      <c r="E29" s="2"/>
      <c r="F29" s="1">
        <v>113</v>
      </c>
      <c r="G29" s="2"/>
      <c r="H29" s="1">
        <f>SUM(D29+F29)</f>
        <v>339</v>
      </c>
    </row>
    <row r="30" spans="1:8" ht="15" customHeight="1">
      <c r="A30" s="26" t="s">
        <v>51</v>
      </c>
      <c r="B30" s="22" t="s">
        <v>52</v>
      </c>
      <c r="C30" s="2"/>
      <c r="D30" s="1">
        <f>SUM(D14:D28)</f>
        <v>27907136</v>
      </c>
      <c r="E30" s="2"/>
      <c r="F30" s="1">
        <f>SUM(F14:F28)</f>
        <v>7532921</v>
      </c>
      <c r="G30" s="2"/>
      <c r="H30" s="1">
        <f>SUM(D30+F30)</f>
        <v>35440057</v>
      </c>
    </row>
    <row r="31" spans="1:8" ht="9" customHeight="1">
      <c r="A31" s="21"/>
      <c r="B31" s="3"/>
      <c r="C31" s="3"/>
      <c r="D31" s="3"/>
      <c r="E31" s="3"/>
      <c r="F31" s="3"/>
      <c r="G31" s="3"/>
      <c r="H31" s="4"/>
    </row>
    <row r="32" spans="1:8" ht="15" customHeight="1">
      <c r="A32" s="27" t="s">
        <v>53</v>
      </c>
      <c r="B32" s="3"/>
      <c r="C32" s="3"/>
      <c r="D32" s="3"/>
      <c r="E32" s="3"/>
      <c r="F32" s="3"/>
      <c r="G32" s="3"/>
      <c r="H32" s="4"/>
    </row>
    <row r="33" spans="1:8" ht="15" customHeight="1">
      <c r="A33" s="28" t="s">
        <v>54</v>
      </c>
      <c r="B33" s="5"/>
      <c r="C33" s="5"/>
      <c r="D33" s="5"/>
      <c r="E33" s="5"/>
      <c r="F33" s="5"/>
      <c r="G33" s="5"/>
      <c r="H33" s="6"/>
    </row>
    <row r="34" spans="1:8" ht="15" customHeight="1">
      <c r="A34" s="24" t="s">
        <v>55</v>
      </c>
      <c r="B34" s="22" t="s">
        <v>56</v>
      </c>
      <c r="C34" s="1">
        <v>18</v>
      </c>
      <c r="D34" s="1">
        <v>31625</v>
      </c>
      <c r="E34" s="1"/>
      <c r="F34" s="1"/>
      <c r="G34" s="1">
        <f aca="true" t="shared" si="3" ref="G34:H38">SUM(C34+E34)</f>
        <v>18</v>
      </c>
      <c r="H34" s="1">
        <f t="shared" si="3"/>
        <v>31625</v>
      </c>
    </row>
    <row r="35" spans="1:8" ht="15" customHeight="1">
      <c r="A35" s="24" t="s">
        <v>57</v>
      </c>
      <c r="B35" s="22" t="s">
        <v>58</v>
      </c>
      <c r="C35" s="1">
        <v>651</v>
      </c>
      <c r="D35" s="1">
        <v>1750690</v>
      </c>
      <c r="E35" s="1">
        <v>305</v>
      </c>
      <c r="F35" s="1">
        <v>321368</v>
      </c>
      <c r="G35" s="1">
        <f t="shared" si="3"/>
        <v>956</v>
      </c>
      <c r="H35" s="1">
        <f t="shared" si="3"/>
        <v>2072058</v>
      </c>
    </row>
    <row r="36" spans="1:8" ht="15" customHeight="1">
      <c r="A36" s="24" t="s">
        <v>59</v>
      </c>
      <c r="B36" s="22" t="s">
        <v>60</v>
      </c>
      <c r="C36" s="1">
        <v>129</v>
      </c>
      <c r="D36" s="1">
        <v>345746</v>
      </c>
      <c r="E36" s="1"/>
      <c r="F36" s="1"/>
      <c r="G36" s="1">
        <f t="shared" si="3"/>
        <v>129</v>
      </c>
      <c r="H36" s="1">
        <f t="shared" si="3"/>
        <v>345746</v>
      </c>
    </row>
    <row r="37" spans="1:8" ht="15" customHeight="1">
      <c r="A37" s="24" t="s">
        <v>61</v>
      </c>
      <c r="B37" s="22" t="s">
        <v>62</v>
      </c>
      <c r="C37" s="1">
        <v>87</v>
      </c>
      <c r="D37" s="1">
        <v>69205</v>
      </c>
      <c r="E37" s="1">
        <v>323</v>
      </c>
      <c r="F37" s="1">
        <v>676406</v>
      </c>
      <c r="G37" s="1">
        <f t="shared" si="3"/>
        <v>410</v>
      </c>
      <c r="H37" s="1">
        <f t="shared" si="3"/>
        <v>745611</v>
      </c>
    </row>
    <row r="38" spans="1:8" ht="15" customHeight="1">
      <c r="A38" s="24" t="s">
        <v>47</v>
      </c>
      <c r="B38" s="22" t="s">
        <v>63</v>
      </c>
      <c r="C38" s="1">
        <v>872</v>
      </c>
      <c r="D38" s="1">
        <v>3091481</v>
      </c>
      <c r="E38" s="1">
        <v>84</v>
      </c>
      <c r="F38" s="1">
        <v>536570</v>
      </c>
      <c r="G38" s="1">
        <f t="shared" si="3"/>
        <v>956</v>
      </c>
      <c r="H38" s="1">
        <f t="shared" si="3"/>
        <v>3628051</v>
      </c>
    </row>
    <row r="39" spans="1:8" ht="15" customHeight="1">
      <c r="A39" s="21"/>
      <c r="B39" s="3"/>
      <c r="C39" s="3"/>
      <c r="D39" s="3"/>
      <c r="E39" s="3"/>
      <c r="F39" s="3"/>
      <c r="G39" s="3"/>
      <c r="H39" s="4"/>
    </row>
    <row r="40" spans="1:8" ht="15" customHeight="1">
      <c r="A40" s="27" t="s">
        <v>64</v>
      </c>
      <c r="B40" s="3"/>
      <c r="C40" s="3"/>
      <c r="D40" s="3"/>
      <c r="E40" s="3"/>
      <c r="F40" s="3"/>
      <c r="G40" s="3"/>
      <c r="H40" s="4"/>
    </row>
    <row r="41" spans="1:8" ht="15" customHeight="1">
      <c r="A41" s="24" t="s">
        <v>55</v>
      </c>
      <c r="B41" s="22" t="s">
        <v>65</v>
      </c>
      <c r="C41" s="1">
        <v>4</v>
      </c>
      <c r="D41" s="1">
        <v>2200</v>
      </c>
      <c r="E41" s="1">
        <v>9</v>
      </c>
      <c r="F41" s="1">
        <v>19283</v>
      </c>
      <c r="G41" s="1">
        <f>SUM(C41+E41)</f>
        <v>13</v>
      </c>
      <c r="H41" s="1">
        <f>SUM(D41+F41)</f>
        <v>21483</v>
      </c>
    </row>
    <row r="42" spans="1:8" ht="15" customHeight="1">
      <c r="A42" s="24" t="s">
        <v>66</v>
      </c>
      <c r="B42" s="22" t="s">
        <v>67</v>
      </c>
      <c r="C42" s="1"/>
      <c r="D42" s="1"/>
      <c r="E42" s="1"/>
      <c r="F42" s="1"/>
      <c r="G42" s="1">
        <f>SUM(C42+E42)</f>
        <v>0</v>
      </c>
      <c r="H42" s="1">
        <f>SUM(D42+F42)</f>
        <v>0</v>
      </c>
    </row>
    <row r="43" spans="1:8" ht="15" customHeight="1">
      <c r="A43" s="21"/>
      <c r="B43" s="3"/>
      <c r="C43" s="3"/>
      <c r="D43" s="3"/>
      <c r="E43" s="3"/>
      <c r="F43" s="3"/>
      <c r="G43" s="3"/>
      <c r="H43" s="4" t="s">
        <v>113</v>
      </c>
    </row>
    <row r="44" spans="1:8" ht="15" customHeight="1">
      <c r="A44" s="27" t="s">
        <v>68</v>
      </c>
      <c r="B44" s="3"/>
      <c r="C44" s="3"/>
      <c r="D44" s="3"/>
      <c r="E44" s="3"/>
      <c r="F44" s="3"/>
      <c r="G44" s="3"/>
      <c r="H44" s="4"/>
    </row>
    <row r="45" spans="1:8" ht="15" customHeight="1">
      <c r="A45" s="24" t="s">
        <v>55</v>
      </c>
      <c r="B45" s="22" t="s">
        <v>69</v>
      </c>
      <c r="C45" s="1" t="s">
        <v>113</v>
      </c>
      <c r="D45" s="1" t="s">
        <v>113</v>
      </c>
      <c r="E45" s="1"/>
      <c r="F45" s="1"/>
      <c r="G45" s="1">
        <f>SUM(C45+E45)</f>
        <v>0</v>
      </c>
      <c r="H45" s="1">
        <f>SUM(D45+F45)</f>
        <v>0</v>
      </c>
    </row>
    <row r="46" spans="1:8" ht="15" customHeight="1">
      <c r="A46" s="24" t="s">
        <v>66</v>
      </c>
      <c r="B46" s="22" t="s">
        <v>70</v>
      </c>
      <c r="C46" s="1">
        <v>479</v>
      </c>
      <c r="D46" s="1">
        <v>1568285</v>
      </c>
      <c r="E46" s="1">
        <v>260</v>
      </c>
      <c r="F46" s="1">
        <v>2236479</v>
      </c>
      <c r="G46" s="1">
        <f>SUM(C46+E46)</f>
        <v>739</v>
      </c>
      <c r="H46" s="1">
        <f>SUM(D46+F46)</f>
        <v>3804764</v>
      </c>
    </row>
    <row r="47" spans="1:8" ht="15" customHeight="1">
      <c r="A47" s="26" t="s">
        <v>71</v>
      </c>
      <c r="B47" s="22" t="s">
        <v>72</v>
      </c>
      <c r="C47" s="2" t="s">
        <v>113</v>
      </c>
      <c r="D47" s="1">
        <f>SUM(D34+D35+D36+D37+D38+D41+D42+D45+D46)</f>
        <v>6859232</v>
      </c>
      <c r="E47" s="2"/>
      <c r="F47" s="1">
        <f>SUM(F34+F35+F36+F37+F38+F41+F42+F45+F46)</f>
        <v>3790106</v>
      </c>
      <c r="G47" s="2"/>
      <c r="H47" s="1">
        <f>SUM(D47+F47)</f>
        <v>10649338</v>
      </c>
    </row>
    <row r="48" spans="1:8" ht="9" customHeight="1">
      <c r="A48" s="21"/>
      <c r="B48" s="3"/>
      <c r="C48" s="3"/>
      <c r="D48" s="3"/>
      <c r="E48" s="3"/>
      <c r="F48" s="3"/>
      <c r="G48" s="3"/>
      <c r="H48" s="4" t="s">
        <v>113</v>
      </c>
    </row>
    <row r="49" spans="1:8" ht="15" customHeight="1">
      <c r="A49" s="27" t="s">
        <v>73</v>
      </c>
      <c r="B49" s="3"/>
      <c r="C49" s="3"/>
      <c r="D49" s="3"/>
      <c r="E49" s="3"/>
      <c r="F49" s="3"/>
      <c r="G49" s="3"/>
      <c r="H49" s="4"/>
    </row>
    <row r="50" spans="1:8" ht="15" customHeight="1">
      <c r="A50" s="24" t="s">
        <v>74</v>
      </c>
      <c r="B50" s="22" t="s">
        <v>75</v>
      </c>
      <c r="C50" s="25">
        <v>280</v>
      </c>
      <c r="D50" s="25">
        <v>325500</v>
      </c>
      <c r="E50" s="2"/>
      <c r="F50" s="2"/>
      <c r="G50" s="1">
        <f aca="true" t="shared" si="4" ref="G50:G59">SUM(C50+E50)</f>
        <v>280</v>
      </c>
      <c r="H50" s="1">
        <f aca="true" t="shared" si="5" ref="H50:H55">SUM(D50+F50)</f>
        <v>325500</v>
      </c>
    </row>
    <row r="51" spans="1:8" ht="15" customHeight="1">
      <c r="A51" s="24" t="s">
        <v>76</v>
      </c>
      <c r="B51" s="22" t="s">
        <v>77</v>
      </c>
      <c r="C51" s="7">
        <v>163</v>
      </c>
      <c r="D51" s="7">
        <v>298000</v>
      </c>
      <c r="E51" s="7">
        <v>0</v>
      </c>
      <c r="F51" s="7">
        <v>0</v>
      </c>
      <c r="G51" s="1">
        <f t="shared" si="4"/>
        <v>163</v>
      </c>
      <c r="H51" s="1">
        <f t="shared" si="5"/>
        <v>298000</v>
      </c>
    </row>
    <row r="52" spans="1:8" ht="15" customHeight="1">
      <c r="A52" s="24" t="s">
        <v>78</v>
      </c>
      <c r="B52" s="2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f t="shared" si="4"/>
        <v>0</v>
      </c>
      <c r="H52" s="1">
        <f t="shared" si="5"/>
        <v>0</v>
      </c>
    </row>
    <row r="53" spans="1:8" ht="15" customHeight="1">
      <c r="A53" s="24" t="s">
        <v>80</v>
      </c>
      <c r="B53" s="22" t="s">
        <v>81</v>
      </c>
      <c r="C53" s="25">
        <v>0</v>
      </c>
      <c r="D53" s="25">
        <v>0</v>
      </c>
      <c r="E53" s="2"/>
      <c r="F53" s="2"/>
      <c r="G53" s="1">
        <f t="shared" si="4"/>
        <v>0</v>
      </c>
      <c r="H53" s="1">
        <f t="shared" si="5"/>
        <v>0</v>
      </c>
    </row>
    <row r="54" spans="1:8" ht="15" customHeight="1">
      <c r="A54" s="24" t="s">
        <v>82</v>
      </c>
      <c r="B54" s="22" t="s">
        <v>83</v>
      </c>
      <c r="C54" s="25">
        <v>108</v>
      </c>
      <c r="D54" s="25">
        <v>158232</v>
      </c>
      <c r="E54" s="2"/>
      <c r="F54" s="2"/>
      <c r="G54" s="1">
        <f t="shared" si="4"/>
        <v>108</v>
      </c>
      <c r="H54" s="1">
        <f t="shared" si="5"/>
        <v>158232</v>
      </c>
    </row>
    <row r="55" spans="1:8" ht="15" customHeight="1">
      <c r="A55" s="24" t="s">
        <v>84</v>
      </c>
      <c r="B55" s="22" t="s">
        <v>85</v>
      </c>
      <c r="C55" s="25">
        <v>11</v>
      </c>
      <c r="D55" s="25">
        <v>26000</v>
      </c>
      <c r="E55" s="2"/>
      <c r="F55" s="2"/>
      <c r="G55" s="1">
        <f t="shared" si="4"/>
        <v>11</v>
      </c>
      <c r="H55" s="1">
        <f t="shared" si="5"/>
        <v>26000</v>
      </c>
    </row>
    <row r="56" spans="1:8" ht="15" customHeight="1">
      <c r="A56" s="24" t="s">
        <v>86</v>
      </c>
      <c r="B56" s="22" t="s">
        <v>87</v>
      </c>
      <c r="C56" s="7"/>
      <c r="D56" s="7"/>
      <c r="E56" s="7"/>
      <c r="F56" s="7"/>
      <c r="G56" s="1">
        <f t="shared" si="4"/>
        <v>0</v>
      </c>
      <c r="H56" s="1">
        <f aca="true" t="shared" si="6" ref="H56:H61">SUM(D56+F56)</f>
        <v>0</v>
      </c>
    </row>
    <row r="57" spans="1:8" ht="15" customHeight="1">
      <c r="A57" s="24" t="s">
        <v>88</v>
      </c>
      <c r="B57" s="22" t="s">
        <v>89</v>
      </c>
      <c r="C57" s="1"/>
      <c r="D57" s="1"/>
      <c r="E57" s="1"/>
      <c r="F57" s="1"/>
      <c r="G57" s="1">
        <f t="shared" si="4"/>
        <v>0</v>
      </c>
      <c r="H57" s="1">
        <f t="shared" si="6"/>
        <v>0</v>
      </c>
    </row>
    <row r="58" spans="1:8" ht="15" customHeight="1">
      <c r="A58" s="24" t="s">
        <v>90</v>
      </c>
      <c r="B58" s="22" t="s">
        <v>91</v>
      </c>
      <c r="C58" s="1"/>
      <c r="D58" s="1"/>
      <c r="E58" s="1"/>
      <c r="F58" s="1"/>
      <c r="G58" s="1">
        <f t="shared" si="4"/>
        <v>0</v>
      </c>
      <c r="H58" s="1">
        <f t="shared" si="6"/>
        <v>0</v>
      </c>
    </row>
    <row r="59" spans="1:8" ht="15" customHeight="1">
      <c r="A59" s="24" t="s">
        <v>47</v>
      </c>
      <c r="B59" s="22" t="s">
        <v>92</v>
      </c>
      <c r="C59" s="1"/>
      <c r="D59" s="1"/>
      <c r="E59" s="1"/>
      <c r="F59" s="1"/>
      <c r="G59" s="1">
        <f t="shared" si="4"/>
        <v>0</v>
      </c>
      <c r="H59" s="1">
        <f t="shared" si="6"/>
        <v>0</v>
      </c>
    </row>
    <row r="60" spans="1:8" ht="15" customHeight="1">
      <c r="A60" s="24" t="s">
        <v>49</v>
      </c>
      <c r="B60" s="22" t="s">
        <v>93</v>
      </c>
      <c r="C60" s="2"/>
      <c r="D60" s="1">
        <v>10000</v>
      </c>
      <c r="E60" s="2"/>
      <c r="F60" s="1"/>
      <c r="G60" s="2"/>
      <c r="H60" s="1">
        <f t="shared" si="6"/>
        <v>10000</v>
      </c>
    </row>
    <row r="61" spans="1:8" ht="15" customHeight="1">
      <c r="A61" s="26" t="s">
        <v>94</v>
      </c>
      <c r="B61" s="22" t="s">
        <v>95</v>
      </c>
      <c r="C61" s="2"/>
      <c r="D61" s="1">
        <f>SUM(D50:D59)</f>
        <v>807732</v>
      </c>
      <c r="E61" s="2"/>
      <c r="F61" s="1">
        <f>SUM(F50:F59)</f>
        <v>0</v>
      </c>
      <c r="G61" s="2"/>
      <c r="H61" s="1">
        <f t="shared" si="6"/>
        <v>807732</v>
      </c>
    </row>
    <row r="62" spans="1:8" ht="9" customHeight="1">
      <c r="A62" s="21"/>
      <c r="B62" s="3"/>
      <c r="C62" s="3"/>
      <c r="D62" s="3"/>
      <c r="E62" s="3"/>
      <c r="F62" s="3"/>
      <c r="G62" s="3"/>
      <c r="H62" s="4"/>
    </row>
    <row r="63" spans="1:8" ht="15" customHeight="1">
      <c r="A63" s="27" t="s">
        <v>96</v>
      </c>
      <c r="B63" s="3"/>
      <c r="C63" s="3"/>
      <c r="D63" s="3"/>
      <c r="E63" s="3"/>
      <c r="F63" s="3"/>
      <c r="G63" s="3"/>
      <c r="H63" s="4"/>
    </row>
    <row r="64" spans="1:8" ht="15" customHeight="1">
      <c r="A64" s="24" t="s">
        <v>97</v>
      </c>
      <c r="B64" s="22" t="s">
        <v>98</v>
      </c>
      <c r="C64" s="1">
        <v>836</v>
      </c>
      <c r="D64" s="1">
        <v>1855011</v>
      </c>
      <c r="E64" s="1">
        <v>317</v>
      </c>
      <c r="F64" s="1">
        <v>535310</v>
      </c>
      <c r="G64" s="1">
        <f>SUM(C64+E64)</f>
        <v>1153</v>
      </c>
      <c r="H64" s="1">
        <f>SUM(D64+F64)</f>
        <v>2390321</v>
      </c>
    </row>
    <row r="65" spans="1:8" ht="9" customHeight="1">
      <c r="A65" s="21"/>
      <c r="B65" s="3"/>
      <c r="C65" s="3"/>
      <c r="D65" s="3"/>
      <c r="E65" s="3"/>
      <c r="F65" s="3"/>
      <c r="G65" s="3"/>
      <c r="H65" s="4"/>
    </row>
    <row r="66" spans="1:8" ht="15" customHeight="1">
      <c r="A66" s="29" t="s">
        <v>99</v>
      </c>
      <c r="B66" s="8"/>
      <c r="C66" s="8"/>
      <c r="D66" s="8"/>
      <c r="E66" s="8"/>
      <c r="F66" s="8"/>
      <c r="G66" s="8"/>
      <c r="H66" s="9"/>
    </row>
    <row r="67" spans="1:8" ht="15" customHeight="1">
      <c r="A67" s="21" t="s">
        <v>100</v>
      </c>
      <c r="B67" s="30"/>
      <c r="C67" s="4"/>
      <c r="D67" s="4"/>
      <c r="E67" s="4"/>
      <c r="F67" s="4"/>
      <c r="G67" s="4"/>
      <c r="H67" s="4"/>
    </row>
    <row r="68" spans="1:8" ht="15" customHeight="1">
      <c r="A68" s="21" t="s">
        <v>101</v>
      </c>
      <c r="B68" s="30"/>
      <c r="C68" s="4"/>
      <c r="D68" s="4"/>
      <c r="E68" s="4"/>
      <c r="F68" s="4"/>
      <c r="G68" s="30"/>
      <c r="H68" s="4"/>
    </row>
    <row r="69" spans="1:8" ht="15" customHeight="1">
      <c r="A69" s="31" t="s">
        <v>102</v>
      </c>
      <c r="B69" s="32" t="s">
        <v>103</v>
      </c>
      <c r="C69" s="10">
        <v>4937</v>
      </c>
      <c r="D69" s="10">
        <f>SUM(D14+D15+D16+D17+D21+D25+D26+D27+D28+D34+D41+D45+D50+D54)</f>
        <v>18235515</v>
      </c>
      <c r="E69" s="10">
        <v>696</v>
      </c>
      <c r="F69" s="10">
        <f>SUM(F14+F15+F16+F17+F21+F25+F26+F27+F28+F34+F41+F45+F50+F54)</f>
        <v>3998201</v>
      </c>
      <c r="G69" s="11">
        <f>SUM(C69+E69)</f>
        <v>5633</v>
      </c>
      <c r="H69" s="11">
        <f>SUM(D69+F69)</f>
        <v>22233716</v>
      </c>
    </row>
    <row r="70" spans="1:8" ht="15" customHeight="1">
      <c r="A70" s="21" t="s">
        <v>100</v>
      </c>
      <c r="B70" s="30"/>
      <c r="C70" s="4"/>
      <c r="D70" s="4"/>
      <c r="E70" s="4"/>
      <c r="F70" s="4"/>
      <c r="G70" s="4"/>
      <c r="H70" s="4"/>
    </row>
    <row r="71" spans="1:8" ht="15" customHeight="1">
      <c r="A71" s="21" t="s">
        <v>104</v>
      </c>
      <c r="B71" s="30"/>
      <c r="C71" s="4"/>
      <c r="D71" s="4"/>
      <c r="E71" s="4"/>
      <c r="F71" s="4"/>
      <c r="G71" s="30"/>
      <c r="H71" s="4"/>
    </row>
    <row r="72" spans="1:8" ht="15" customHeight="1">
      <c r="A72" s="31" t="s">
        <v>105</v>
      </c>
      <c r="B72" s="32" t="s">
        <v>106</v>
      </c>
      <c r="C72" s="10">
        <v>7423</v>
      </c>
      <c r="D72" s="10">
        <f>SUM(D30+D47+D61+D64)</f>
        <v>37429111</v>
      </c>
      <c r="E72" s="10">
        <v>1305</v>
      </c>
      <c r="F72" s="10">
        <f>SUM(F30+F47+F61+F64)</f>
        <v>11858337</v>
      </c>
      <c r="G72" s="11">
        <f>SUM(C72+E72)</f>
        <v>8728</v>
      </c>
      <c r="H72" s="11">
        <f>SUM(D72+F72)</f>
        <v>49287448</v>
      </c>
    </row>
  </sheetData>
  <printOptions horizontalCentered="1"/>
  <pageMargins left="0" right="0" top="0.25" bottom="0.0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1999-05-14T15:04:57Z</cp:lastPrinted>
  <dcterms:created xsi:type="dcterms:W3CDTF">1998-09-16T20:44:42Z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