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01" windowWidth="1134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<sst xmlns="http://schemas.openxmlformats.org/spreadsheetml/2006/main" count="122" uniqueCount="113">
  <si>
    <t>MISSOURI COORDINATING BOARD FOR HIGHER EDUCATION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</si>
  <si>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</si>
  <si>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</si>
  <si>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</si>
  <si>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</si>
  <si>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</si>
  <si>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</si>
  <si>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</si>
  <si>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</si>
  <si>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</si>
  <si>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</si>
  <si>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</si>
  <si>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</si>
  <si>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</si>
  <si>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</si>
  <si>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Line</t>
  </si>
  <si>
    <t>SEOG</t>
  </si>
  <si>
    <t>Perkins</t>
  </si>
  <si>
    <t>CWS</t>
  </si>
  <si>
    <t>Pell Grants</t>
  </si>
  <si>
    <t>Subsidized Stafford Student Loans</t>
  </si>
  <si>
    <t>Unsubsidized Stafford Student Loans</t>
  </si>
  <si>
    <t>PLUS Loans</t>
  </si>
  <si>
    <t>Direct Subsidized Student Loans</t>
  </si>
  <si>
    <t>Direct Unsubsidized Student Loans</t>
  </si>
  <si>
    <t>Direct PLUS Student Loans</t>
  </si>
  <si>
    <t>SLS Loans</t>
  </si>
  <si>
    <t>HPL</t>
  </si>
  <si>
    <t>HEAL</t>
  </si>
  <si>
    <t>Nursing Loans</t>
  </si>
  <si>
    <t>Other</t>
  </si>
  <si>
    <t>Institutional Matching Funds</t>
  </si>
  <si>
    <t>Section B:  Financial Aid Awarded from Institutional Sources</t>
  </si>
  <si>
    <t>Scholarships, Fellowships, and Grants</t>
  </si>
  <si>
    <t xml:space="preserve">  Need</t>
  </si>
  <si>
    <t xml:space="preserve">  Merit</t>
  </si>
  <si>
    <t xml:space="preserve">  Athletic</t>
  </si>
  <si>
    <t xml:space="preserve">  Tuition and Fee Remissions or Waivers</t>
  </si>
  <si>
    <t xml:space="preserve">  Other</t>
  </si>
  <si>
    <t>Loans:</t>
  </si>
  <si>
    <t xml:space="preserve">  Non-need</t>
  </si>
  <si>
    <t>Employment:</t>
  </si>
  <si>
    <t>Section C:  Financial Aid Awarded from State of Missouri Sources</t>
  </si>
  <si>
    <t>Student Grants</t>
  </si>
  <si>
    <t>Higher Education Academic Scholarships</t>
  </si>
  <si>
    <t>Paul Douglas Teacher Scholarships</t>
  </si>
  <si>
    <t>Employee's Child Survivor Grants</t>
  </si>
  <si>
    <t>Marguerite Ross Barnett Scholarship</t>
  </si>
  <si>
    <t>Teacher Education Scholarships</t>
  </si>
  <si>
    <t>Robert Byrd Scholarships</t>
  </si>
  <si>
    <t>Vocational Rehabilitation</t>
  </si>
  <si>
    <t>Professional/Practical Nursing Student Loans</t>
  </si>
  <si>
    <t>Scholarships, Fellowships, Grants, and Loans</t>
  </si>
  <si>
    <t>Section E:  Summary</t>
  </si>
  <si>
    <t>Unduplicated number of students receiving need-based financial aid</t>
  </si>
  <si>
    <t>and total need-based dollars received from all sources</t>
  </si>
  <si>
    <t xml:space="preserve">Unduplicated number of students receiving need-based and non-need-based </t>
  </si>
  <si>
    <t>financial aid and total dollars received from all sources</t>
  </si>
  <si>
    <t>(10)</t>
  </si>
  <si>
    <t>(20)</t>
  </si>
  <si>
    <t>(30)</t>
  </si>
  <si>
    <t>(40)</t>
  </si>
  <si>
    <t>(50)</t>
  </si>
  <si>
    <t>(60)</t>
  </si>
  <si>
    <t>(70)</t>
  </si>
  <si>
    <t>(80)</t>
  </si>
  <si>
    <t>(90)</t>
  </si>
  <si>
    <t>(72)</t>
  </si>
  <si>
    <t>(74)</t>
  </si>
  <si>
    <t>(76)</t>
  </si>
  <si>
    <t>(100)</t>
  </si>
  <si>
    <t>(110)</t>
  </si>
  <si>
    <t>(120)</t>
  </si>
  <si>
    <t>(130)</t>
  </si>
  <si>
    <t>(140)</t>
  </si>
  <si>
    <t>(150)</t>
  </si>
  <si>
    <t>(160)</t>
  </si>
  <si>
    <t>(170)</t>
  </si>
  <si>
    <t>(180)</t>
  </si>
  <si>
    <t>(190)</t>
  </si>
  <si>
    <t>(200)</t>
  </si>
  <si>
    <t>(210)</t>
  </si>
  <si>
    <t>(220)</t>
  </si>
  <si>
    <t>(230)</t>
  </si>
  <si>
    <t>(240)</t>
  </si>
  <si>
    <t>(250)</t>
  </si>
  <si>
    <t>(260)</t>
  </si>
  <si>
    <t>(261)</t>
  </si>
  <si>
    <t>(270)</t>
  </si>
  <si>
    <t>(280)</t>
  </si>
  <si>
    <t>(281)</t>
  </si>
  <si>
    <t>(290)</t>
  </si>
  <si>
    <t>(300)</t>
  </si>
  <si>
    <t>(310)</t>
  </si>
  <si>
    <t>(320)</t>
  </si>
  <si>
    <t>(330)</t>
  </si>
  <si>
    <t>(340)</t>
  </si>
  <si>
    <t xml:space="preserve">  Non-state of Missouri, and Non-Federal Sources</t>
  </si>
  <si>
    <t xml:space="preserve">Section D:  All Other Financial Aid Awarded from Non-Institutional, </t>
  </si>
  <si>
    <t>DHE14-1</t>
  </si>
  <si>
    <t>Advantage Missouri</t>
  </si>
  <si>
    <t>(241)</t>
  </si>
  <si>
    <t>Missouri College Guarantee</t>
  </si>
  <si>
    <t>(242)</t>
  </si>
  <si>
    <t>A-Plus</t>
  </si>
  <si>
    <t>(243)</t>
  </si>
  <si>
    <t>Alternative Loan Programs</t>
  </si>
  <si>
    <t>(321)</t>
  </si>
  <si>
    <t>Reporting Period: 2006-07</t>
  </si>
  <si>
    <t>Institution: University of Missouri-Columbia</t>
  </si>
  <si>
    <t>Completed by:  Joseph M. Camille</t>
  </si>
  <si>
    <t>Date Completed:  10/12/2007</t>
  </si>
  <si>
    <t>Telephone: 573-882-2751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</si>
</sst>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5" fontId="3" fillId="0" borderId="0" xfId="0" applyNumberFormat="1" applyFont="1" applyAlignment="1">
      <alignment/>
    </xf>
    <xf numFmtId="3" fontId="3" fillId="2" borderId="0" xfId="0" applyNumberFormat="1" applyFont="1" applyFill="1" applyAlignment="1">
      <alignment/>
    </xf>
    <xf numFmtId="5" fontId="3" fillId="2" borderId="0" xfId="0" applyNumberFormat="1" applyFont="1" applyFill="1" applyAlignment="1">
      <alignment/>
    </xf>
    <xf numFmtId="3" fontId="3" fillId="0" borderId="1" xfId="0" applyNumberFormat="1" applyFont="1" applyBorder="1" applyAlignment="1">
      <alignment/>
    </xf>
    <xf numFmtId="5" fontId="3" fillId="0" borderId="1" xfId="0" applyNumberFormat="1" applyFont="1" applyBorder="1" applyAlignment="1">
      <alignment/>
    </xf>
    <xf numFmtId="3" fontId="3" fillId="2" borderId="1" xfId="0" applyNumberFormat="1" applyFont="1" applyFill="1" applyBorder="1" applyAlignment="1">
      <alignment/>
    </xf>
    <xf numFmtId="5" fontId="3" fillId="2" borderId="1" xfId="0" applyNumberFormat="1" applyFont="1" applyFill="1" applyBorder="1" applyAlignment="1">
      <alignment/>
    </xf>
    <xf numFmtId="3" fontId="3" fillId="0" borderId="2" xfId="0" applyNumberFormat="1" applyFont="1" applyBorder="1" applyAlignment="1">
      <alignment/>
    </xf>
    <xf numFmtId="5" fontId="3" fillId="0" borderId="2" xfId="0" applyNumberFormat="1" applyFont="1" applyBorder="1" applyAlignment="1">
      <alignment/>
    </xf>
    <xf numFmtId="3" fontId="3" fillId="2" borderId="2" xfId="0" applyNumberFormat="1" applyFont="1" applyFill="1" applyBorder="1" applyAlignment="1">
      <alignment/>
    </xf>
    <xf numFmtId="5" fontId="3" fillId="2" borderId="2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 quotePrefix="1">
      <alignment horizontal="center"/>
    </xf>
    <xf numFmtId="0" fontId="3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5" xfId="0" applyFont="1" applyBorder="1" applyAlignment="1" quotePrefix="1">
      <alignment horizontal="center"/>
    </xf>
    <xf numFmtId="0" fontId="3" fillId="0" borderId="6" xfId="0" applyFont="1" applyBorder="1" applyAlignment="1" quotePrefix="1">
      <alignment horizontal="center"/>
    </xf>
    <xf numFmtId="0" fontId="3" fillId="0" borderId="7" xfId="0" applyFont="1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5" xfId="0" applyFont="1" applyBorder="1" applyAlignment="1">
      <alignment/>
    </xf>
    <xf numFmtId="5" fontId="3" fillId="0" borderId="7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 quotePrefix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3" fontId="3" fillId="2" borderId="6" xfId="0" applyNumberFormat="1" applyFont="1" applyFill="1" applyBorder="1" applyAlignment="1">
      <alignment/>
    </xf>
    <xf numFmtId="5" fontId="3" fillId="2" borderId="6" xfId="0" applyNumberFormat="1" applyFont="1" applyFill="1" applyBorder="1" applyAlignment="1">
      <alignment/>
    </xf>
    <xf numFmtId="5" fontId="3" fillId="2" borderId="7" xfId="0" applyNumberFormat="1" applyFont="1" applyFill="1" applyBorder="1" applyAlignment="1">
      <alignment/>
    </xf>
    <xf numFmtId="0" fontId="3" fillId="2" borderId="9" xfId="0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/>
    </xf>
    <xf numFmtId="5" fontId="3" fillId="2" borderId="9" xfId="0" applyNumberFormat="1" applyFont="1" applyFill="1" applyBorder="1" applyAlignment="1">
      <alignment/>
    </xf>
    <xf numFmtId="5" fontId="3" fillId="2" borderId="10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/>
    </xf>
    <xf numFmtId="5" fontId="3" fillId="2" borderId="0" xfId="0" applyNumberFormat="1" applyFont="1" applyFill="1" applyBorder="1" applyAlignment="1">
      <alignment/>
    </xf>
    <xf numFmtId="5" fontId="3" fillId="2" borderId="11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3" fontId="3" fillId="0" borderId="12" xfId="0" applyNumberFormat="1" applyFont="1" applyBorder="1" applyAlignment="1">
      <alignment/>
    </xf>
    <xf numFmtId="5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 quotePrefix="1">
      <alignment/>
    </xf>
    <xf numFmtId="0" fontId="3" fillId="2" borderId="13" xfId="0" applyFont="1" applyFill="1" applyBorder="1" applyAlignment="1">
      <alignment/>
    </xf>
    <xf numFmtId="3" fontId="3" fillId="2" borderId="13" xfId="0" applyNumberFormat="1" applyFont="1" applyFill="1" applyBorder="1" applyAlignment="1">
      <alignment/>
    </xf>
    <xf numFmtId="5" fontId="3" fillId="2" borderId="13" xfId="0" applyNumberFormat="1" applyFont="1" applyFill="1" applyBorder="1" applyAlignment="1">
      <alignment/>
    </xf>
    <xf numFmtId="0" fontId="2" fillId="0" borderId="14" xfId="0" applyFont="1" applyBorder="1" applyAlignment="1">
      <alignment horizontal="centerContinuous"/>
    </xf>
    <xf numFmtId="0" fontId="2" fillId="2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2" fillId="2" borderId="1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Continuous"/>
    </xf>
    <xf numFmtId="0" fontId="3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 quotePrefix="1">
      <alignment horizontal="center"/>
    </xf>
    <xf numFmtId="3" fontId="3" fillId="0" borderId="1" xfId="0" applyNumberFormat="1" applyFont="1" applyFill="1" applyBorder="1" applyAlignment="1">
      <alignment/>
    </xf>
    <xf numFmtId="5" fontId="3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52.421875" style="1" bestFit="1" customWidth="1"/>
    <col min="3" max="3" width="4.7109375" style="1" bestFit="1" customWidth="1"/>
    <col min="4" max="4" width="6.7109375" style="1" customWidth="1"/>
    <col min="5" max="5" width="12.7109375" style="1" customWidth="1"/>
    <col min="6" max="6" width="6.7109375" style="1" customWidth="1"/>
    <col min="7" max="7" width="12.7109375" style="1" customWidth="1"/>
    <col min="8" max="8" width="6.7109375" style="1" customWidth="1"/>
    <col min="9" max="9" width="12.7109375" style="1" customWidth="1"/>
    <col min="10" max="16384" width="9.140625" style="1" customWidth="1"/>
  </cols>
  <sheetData>
    <row r="1" spans="2:9" ht="12.75">
      <c r="B1" s="2" t="s">
        <v>0</v>
      </c>
      <c r="C1" s="2"/>
      <c r="D1" s="2"/>
      <c r="E1" s="2"/>
      <c r="F1" s="2"/>
      <c r="G1" s="2"/>
      <c r="H1" s="2"/>
      <c r="I1" s="2"/>
    </row>
    <row r="2" spans="2:9" ht="12.75">
      <c r="B2" s="2" t="s">
        <v>1</v>
      </c>
      <c r="C2" s="2"/>
      <c r="D2" s="2"/>
      <c r="E2" s="2"/>
      <c r="F2" s="2"/>
      <c r="G2" s="2"/>
      <c r="H2" s="2"/>
      <c r="I2" s="2"/>
    </row>
    <row r="3" spans="2:9" ht="12.75">
      <c r="B3" s="2" t="s">
        <v>99</v>
      </c>
      <c r="C3" s="2"/>
      <c r="D3" s="2"/>
      <c r="E3" s="2"/>
      <c r="F3" s="2"/>
      <c r="G3" s="2"/>
      <c r="H3" s="2"/>
      <c r="I3" s="2"/>
    </row>
    <row r="4" spans="2:9" s="69" customFormat="1" ht="15">
      <c r="B4" s="67"/>
      <c r="C4" s="68"/>
      <c r="D4" s="68"/>
      <c r="E4" s="68"/>
      <c r="F4" s="68"/>
      <c r="G4" s="68"/>
      <c r="H4" s="68"/>
      <c r="I4" s="68"/>
    </row>
    <row r="5" spans="2:9" ht="12.75">
      <c r="B5" s="2" t="s">
        <v>110</v>
      </c>
      <c r="C5" s="2"/>
      <c r="D5" s="2"/>
      <c r="E5" s="2"/>
      <c r="F5" s="2"/>
      <c r="G5" s="2"/>
      <c r="H5" s="2"/>
      <c r="I5" s="2"/>
    </row>
    <row r="6" spans="2:9" ht="12.75">
      <c r="B6" s="2" t="s">
        <v>109</v>
      </c>
      <c r="C6" s="2"/>
      <c r="D6" s="2"/>
      <c r="E6" s="2"/>
      <c r="F6" s="2"/>
      <c r="G6" s="2"/>
      <c r="H6" s="2"/>
      <c r="I6" s="2"/>
    </row>
    <row r="7" spans="2:9" ht="12.75">
      <c r="B7" s="2" t="s">
        <v>111</v>
      </c>
      <c r="C7" s="2"/>
      <c r="D7" s="2"/>
      <c r="E7" s="2"/>
      <c r="F7" s="2"/>
      <c r="G7" s="2"/>
      <c r="H7" s="2"/>
      <c r="I7" s="2"/>
    </row>
    <row r="8" spans="2:9" ht="12.75">
      <c r="B8" s="2" t="s">
        <v>108</v>
      </c>
      <c r="C8" s="2"/>
      <c r="D8" s="2"/>
      <c r="E8" s="2"/>
      <c r="F8" s="2"/>
      <c r="G8" s="2"/>
      <c r="H8" s="2"/>
      <c r="I8" s="2"/>
    </row>
    <row r="9" spans="2:9" ht="12.75">
      <c r="B9" s="2" t="s">
        <v>112</v>
      </c>
      <c r="C9" s="2"/>
      <c r="D9" s="2"/>
      <c r="E9" s="2"/>
      <c r="F9" s="2"/>
      <c r="G9" s="2"/>
      <c r="H9" s="2"/>
      <c r="I9" s="2"/>
    </row>
    <row r="10" spans="2:9" ht="13.5" thickBot="1">
      <c r="B10" s="2"/>
      <c r="C10" s="2"/>
      <c r="D10" s="2"/>
      <c r="E10" s="2"/>
      <c r="F10" s="2"/>
      <c r="G10" s="2"/>
      <c r="H10" s="2"/>
      <c r="I10" s="2"/>
    </row>
    <row r="11" spans="2:9" ht="13.5" thickTop="1">
      <c r="B11" s="59" t="s">
        <v>14</v>
      </c>
      <c r="C11" s="60"/>
      <c r="D11" s="61" t="s">
        <v>5</v>
      </c>
      <c r="E11" s="62"/>
      <c r="F11" s="63" t="s">
        <v>3</v>
      </c>
      <c r="G11" s="59"/>
      <c r="H11" s="61" t="s">
        <v>4</v>
      </c>
      <c r="I11" s="59"/>
    </row>
    <row r="12" spans="2:9" ht="12.75">
      <c r="B12" s="65"/>
      <c r="C12" s="64"/>
      <c r="D12" s="20" t="s">
        <v>7</v>
      </c>
      <c r="E12" s="26" t="s">
        <v>6</v>
      </c>
      <c r="F12" s="21" t="s">
        <v>7</v>
      </c>
      <c r="G12" s="26" t="s">
        <v>6</v>
      </c>
      <c r="H12" s="22" t="s">
        <v>7</v>
      </c>
      <c r="I12" s="22" t="s">
        <v>6</v>
      </c>
    </row>
    <row r="13" spans="2:9" ht="12.75">
      <c r="B13" s="29" t="s">
        <v>2</v>
      </c>
      <c r="C13" s="19" t="s">
        <v>15</v>
      </c>
      <c r="D13" s="23" t="s">
        <v>8</v>
      </c>
      <c r="E13" s="27" t="s">
        <v>9</v>
      </c>
      <c r="F13" s="24" t="s">
        <v>10</v>
      </c>
      <c r="G13" s="27" t="s">
        <v>11</v>
      </c>
      <c r="H13" s="25" t="s">
        <v>12</v>
      </c>
      <c r="I13" s="18" t="s">
        <v>13</v>
      </c>
    </row>
    <row r="14" spans="2:9" ht="12.75">
      <c r="B14" s="30" t="s">
        <v>16</v>
      </c>
      <c r="C14" s="27" t="s">
        <v>58</v>
      </c>
      <c r="D14" s="13">
        <v>1293</v>
      </c>
      <c r="E14" s="14">
        <v>1543361.66</v>
      </c>
      <c r="F14" s="15"/>
      <c r="G14" s="16"/>
      <c r="H14" s="13">
        <f>SUM(D14+F14)</f>
        <v>1293</v>
      </c>
      <c r="I14" s="14">
        <f>SUM(E14+G14)</f>
        <v>1543361.66</v>
      </c>
    </row>
    <row r="15" spans="2:9" ht="12.75">
      <c r="B15" s="30" t="s">
        <v>17</v>
      </c>
      <c r="C15" s="27" t="s">
        <v>59</v>
      </c>
      <c r="D15" s="9">
        <v>1401</v>
      </c>
      <c r="E15" s="10">
        <v>1915924</v>
      </c>
      <c r="F15" s="9">
        <v>631</v>
      </c>
      <c r="G15" s="10">
        <v>1939076</v>
      </c>
      <c r="H15" s="9">
        <f aca="true" t="shared" si="0" ref="H15:H29">SUM(D15+F15)</f>
        <v>2032</v>
      </c>
      <c r="I15" s="10">
        <f aca="true" t="shared" si="1" ref="I15:I29">SUM(E15+G15)</f>
        <v>3855000</v>
      </c>
    </row>
    <row r="16" spans="2:9" ht="12.75">
      <c r="B16" s="30" t="s">
        <v>18</v>
      </c>
      <c r="C16" s="27" t="s">
        <v>60</v>
      </c>
      <c r="D16" s="9">
        <v>1194</v>
      </c>
      <c r="E16" s="10">
        <v>1466016.18</v>
      </c>
      <c r="F16" s="9">
        <v>93</v>
      </c>
      <c r="G16" s="10">
        <v>217454.55</v>
      </c>
      <c r="H16" s="9">
        <f t="shared" si="0"/>
        <v>1287</v>
      </c>
      <c r="I16" s="10">
        <f t="shared" si="1"/>
        <v>1683470.73</v>
      </c>
    </row>
    <row r="17" spans="2:9" ht="12.75">
      <c r="B17" s="30" t="s">
        <v>19</v>
      </c>
      <c r="C17" s="27" t="s">
        <v>61</v>
      </c>
      <c r="D17" s="9">
        <v>3248</v>
      </c>
      <c r="E17" s="10">
        <v>8236047</v>
      </c>
      <c r="F17" s="11"/>
      <c r="G17" s="12"/>
      <c r="H17" s="9">
        <f t="shared" si="0"/>
        <v>3248</v>
      </c>
      <c r="I17" s="10">
        <f t="shared" si="1"/>
        <v>8236047</v>
      </c>
    </row>
    <row r="18" spans="2:9" ht="12.75">
      <c r="B18" s="30" t="s">
        <v>20</v>
      </c>
      <c r="C18" s="27" t="s">
        <v>62</v>
      </c>
      <c r="D18" s="9">
        <v>0</v>
      </c>
      <c r="E18" s="10">
        <v>0</v>
      </c>
      <c r="F18" s="9">
        <v>0</v>
      </c>
      <c r="G18" s="10">
        <v>0</v>
      </c>
      <c r="H18" s="9">
        <f t="shared" si="0"/>
        <v>0</v>
      </c>
      <c r="I18" s="10">
        <f t="shared" si="1"/>
        <v>0</v>
      </c>
    </row>
    <row r="19" spans="2:9" ht="12.75">
      <c r="B19" s="30" t="s">
        <v>21</v>
      </c>
      <c r="C19" s="27" t="s">
        <v>63</v>
      </c>
      <c r="D19" s="9">
        <v>0</v>
      </c>
      <c r="E19" s="10">
        <v>0</v>
      </c>
      <c r="F19" s="9">
        <v>0</v>
      </c>
      <c r="G19" s="10">
        <v>0</v>
      </c>
      <c r="H19" s="9">
        <f t="shared" si="0"/>
        <v>0</v>
      </c>
      <c r="I19" s="10">
        <f t="shared" si="1"/>
        <v>0</v>
      </c>
    </row>
    <row r="20" spans="2:9" ht="12.75">
      <c r="B20" s="30" t="s">
        <v>22</v>
      </c>
      <c r="C20" s="27" t="s">
        <v>64</v>
      </c>
      <c r="D20" s="9">
        <v>389</v>
      </c>
      <c r="E20" s="10">
        <v>3597115</v>
      </c>
      <c r="F20" s="9">
        <v>0</v>
      </c>
      <c r="G20" s="10">
        <v>0</v>
      </c>
      <c r="H20" s="9">
        <f t="shared" si="0"/>
        <v>389</v>
      </c>
      <c r="I20" s="10">
        <f t="shared" si="1"/>
        <v>3597115</v>
      </c>
    </row>
    <row r="21" spans="2:9" ht="12.75">
      <c r="B21" s="30" t="s">
        <v>23</v>
      </c>
      <c r="C21" s="27" t="s">
        <v>67</v>
      </c>
      <c r="D21" s="9">
        <v>7107</v>
      </c>
      <c r="E21" s="10">
        <v>26000319</v>
      </c>
      <c r="F21" s="9">
        <v>2536</v>
      </c>
      <c r="G21" s="10">
        <v>18718979</v>
      </c>
      <c r="H21" s="9">
        <f t="shared" si="0"/>
        <v>9643</v>
      </c>
      <c r="I21" s="10">
        <f t="shared" si="1"/>
        <v>44719298</v>
      </c>
    </row>
    <row r="22" spans="2:9" ht="15" customHeight="1">
      <c r="B22" s="30" t="s">
        <v>24</v>
      </c>
      <c r="C22" s="27" t="s">
        <v>68</v>
      </c>
      <c r="D22" s="9">
        <v>5303</v>
      </c>
      <c r="E22" s="10">
        <v>19449681</v>
      </c>
      <c r="F22" s="9">
        <v>2077</v>
      </c>
      <c r="G22" s="10">
        <v>23154161</v>
      </c>
      <c r="H22" s="9">
        <f t="shared" si="0"/>
        <v>7380</v>
      </c>
      <c r="I22" s="10">
        <f t="shared" si="1"/>
        <v>42603842</v>
      </c>
    </row>
    <row r="23" spans="2:9" ht="12.75">
      <c r="B23" s="30" t="s">
        <v>25</v>
      </c>
      <c r="C23" s="27" t="s">
        <v>69</v>
      </c>
      <c r="D23" s="9">
        <v>2912</v>
      </c>
      <c r="E23" s="10">
        <v>29926794</v>
      </c>
      <c r="F23" s="9">
        <v>139</v>
      </c>
      <c r="G23" s="10">
        <v>996371</v>
      </c>
      <c r="H23" s="9">
        <f t="shared" si="0"/>
        <v>3051</v>
      </c>
      <c r="I23" s="10">
        <f t="shared" si="1"/>
        <v>30923165</v>
      </c>
    </row>
    <row r="24" spans="2:9" ht="12.75" hidden="1">
      <c r="B24" s="30" t="s">
        <v>26</v>
      </c>
      <c r="C24" s="27" t="s">
        <v>65</v>
      </c>
      <c r="D24" s="9"/>
      <c r="E24" s="10"/>
      <c r="F24" s="9"/>
      <c r="G24" s="10"/>
      <c r="H24" s="9">
        <f t="shared" si="0"/>
        <v>0</v>
      </c>
      <c r="I24" s="10">
        <f t="shared" si="1"/>
        <v>0</v>
      </c>
    </row>
    <row r="25" spans="2:9" ht="12.75">
      <c r="B25" s="30" t="s">
        <v>27</v>
      </c>
      <c r="C25" s="27" t="s">
        <v>66</v>
      </c>
      <c r="D25" s="9">
        <v>6</v>
      </c>
      <c r="E25" s="10">
        <v>45000</v>
      </c>
      <c r="F25" s="9">
        <v>70</v>
      </c>
      <c r="G25" s="10">
        <v>521250</v>
      </c>
      <c r="H25" s="9">
        <f t="shared" si="0"/>
        <v>76</v>
      </c>
      <c r="I25" s="10">
        <f t="shared" si="1"/>
        <v>566250</v>
      </c>
    </row>
    <row r="26" spans="2:9" ht="12.75">
      <c r="B26" s="30" t="s">
        <v>28</v>
      </c>
      <c r="C26" s="27" t="s">
        <v>70</v>
      </c>
      <c r="D26" s="9">
        <v>0</v>
      </c>
      <c r="E26" s="10">
        <v>0</v>
      </c>
      <c r="F26" s="9">
        <v>0</v>
      </c>
      <c r="G26" s="10">
        <v>0</v>
      </c>
      <c r="H26" s="9">
        <f t="shared" si="0"/>
        <v>0</v>
      </c>
      <c r="I26" s="10">
        <f t="shared" si="1"/>
        <v>0</v>
      </c>
    </row>
    <row r="27" spans="2:9" ht="12.75">
      <c r="B27" s="30" t="s">
        <v>29</v>
      </c>
      <c r="C27" s="27" t="s">
        <v>71</v>
      </c>
      <c r="D27" s="9">
        <v>93</v>
      </c>
      <c r="E27" s="10">
        <v>163295</v>
      </c>
      <c r="F27" s="9">
        <v>9</v>
      </c>
      <c r="G27" s="10">
        <v>20500</v>
      </c>
      <c r="H27" s="9">
        <f t="shared" si="0"/>
        <v>102</v>
      </c>
      <c r="I27" s="10">
        <f t="shared" si="1"/>
        <v>183795</v>
      </c>
    </row>
    <row r="28" spans="2:9" ht="12.75">
      <c r="B28" s="30" t="s">
        <v>30</v>
      </c>
      <c r="C28" s="27" t="s">
        <v>72</v>
      </c>
      <c r="D28" s="9">
        <v>1180</v>
      </c>
      <c r="E28" s="10">
        <v>2972215.05</v>
      </c>
      <c r="F28" s="9">
        <v>278</v>
      </c>
      <c r="G28" s="10">
        <v>2773111.03</v>
      </c>
      <c r="H28" s="9">
        <f t="shared" si="0"/>
        <v>1458</v>
      </c>
      <c r="I28" s="10">
        <f t="shared" si="1"/>
        <v>5745326.08</v>
      </c>
    </row>
    <row r="29" spans="2:9" ht="12.75">
      <c r="B29" s="30" t="s">
        <v>31</v>
      </c>
      <c r="C29" s="27" t="s">
        <v>73</v>
      </c>
      <c r="D29" s="11"/>
      <c r="E29" s="10">
        <v>1106606</v>
      </c>
      <c r="F29" s="11"/>
      <c r="G29" s="10">
        <v>263596</v>
      </c>
      <c r="H29" s="11">
        <f t="shared" si="0"/>
        <v>0</v>
      </c>
      <c r="I29" s="10">
        <f t="shared" si="1"/>
        <v>1370202</v>
      </c>
    </row>
    <row r="30" spans="2:9" ht="12.75">
      <c r="B30" s="50"/>
      <c r="C30" s="51"/>
      <c r="D30" s="7"/>
      <c r="E30" s="8"/>
      <c r="F30" s="7"/>
      <c r="G30" s="8"/>
      <c r="H30" s="7"/>
      <c r="I30" s="8"/>
    </row>
    <row r="31" spans="2:9" ht="12.75">
      <c r="B31" s="31" t="s">
        <v>32</v>
      </c>
      <c r="C31" s="28"/>
      <c r="D31" s="9"/>
      <c r="E31" s="10"/>
      <c r="F31" s="9"/>
      <c r="G31" s="10"/>
      <c r="H31" s="9"/>
      <c r="I31" s="10"/>
    </row>
    <row r="32" spans="2:9" ht="12.75">
      <c r="B32" s="30" t="s">
        <v>33</v>
      </c>
      <c r="C32" s="28"/>
      <c r="D32" s="9"/>
      <c r="E32" s="10"/>
      <c r="F32" s="9"/>
      <c r="G32" s="10"/>
      <c r="H32" s="9"/>
      <c r="I32" s="10"/>
    </row>
    <row r="33" spans="2:9" ht="12.75">
      <c r="B33" s="30" t="s">
        <v>34</v>
      </c>
      <c r="C33" s="27" t="s">
        <v>74</v>
      </c>
      <c r="D33" s="9">
        <v>4145</v>
      </c>
      <c r="E33" s="10">
        <v>11370877.36</v>
      </c>
      <c r="F33" s="9">
        <v>362</v>
      </c>
      <c r="G33" s="10">
        <v>895901.5</v>
      </c>
      <c r="H33" s="9">
        <f aca="true" t="shared" si="2" ref="H33:I37">SUM(D33+F33)</f>
        <v>4507</v>
      </c>
      <c r="I33" s="10">
        <f t="shared" si="2"/>
        <v>12266778.86</v>
      </c>
    </row>
    <row r="34" spans="2:9" ht="12.75">
      <c r="B34" s="30" t="s">
        <v>35</v>
      </c>
      <c r="C34" s="27" t="s">
        <v>75</v>
      </c>
      <c r="D34" s="9">
        <v>7059</v>
      </c>
      <c r="E34" s="10">
        <f>SUM(23803251-43000)</f>
        <v>23760251</v>
      </c>
      <c r="F34" s="9">
        <v>1881</v>
      </c>
      <c r="G34" s="10">
        <v>5335552.81</v>
      </c>
      <c r="H34" s="9">
        <f t="shared" si="2"/>
        <v>8940</v>
      </c>
      <c r="I34" s="10">
        <f t="shared" si="2"/>
        <v>29095803.81</v>
      </c>
    </row>
    <row r="35" spans="2:9" ht="12.75">
      <c r="B35" s="30" t="s">
        <v>36</v>
      </c>
      <c r="C35" s="27" t="s">
        <v>76</v>
      </c>
      <c r="D35" s="9">
        <v>429</v>
      </c>
      <c r="E35" s="10">
        <v>5944087.3</v>
      </c>
      <c r="F35" s="9">
        <v>12</v>
      </c>
      <c r="G35" s="10">
        <v>169304.26</v>
      </c>
      <c r="H35" s="9">
        <f t="shared" si="2"/>
        <v>441</v>
      </c>
      <c r="I35" s="10">
        <f t="shared" si="2"/>
        <v>6113391.56</v>
      </c>
    </row>
    <row r="36" spans="2:9" ht="12.75">
      <c r="B36" s="30" t="s">
        <v>37</v>
      </c>
      <c r="C36" s="27" t="s">
        <v>77</v>
      </c>
      <c r="D36" s="9">
        <v>1811</v>
      </c>
      <c r="E36" s="10">
        <v>3981868.23</v>
      </c>
      <c r="F36" s="9">
        <v>3514</v>
      </c>
      <c r="G36" s="10">
        <v>26389290.96</v>
      </c>
      <c r="H36" s="9">
        <f t="shared" si="2"/>
        <v>5325</v>
      </c>
      <c r="I36" s="10">
        <f t="shared" si="2"/>
        <v>30371159.19</v>
      </c>
    </row>
    <row r="37" spans="2:9" ht="12.75">
      <c r="B37" s="30" t="s">
        <v>38</v>
      </c>
      <c r="C37" s="27" t="s">
        <v>78</v>
      </c>
      <c r="D37" s="9">
        <v>620</v>
      </c>
      <c r="E37" s="10">
        <v>1662546.2</v>
      </c>
      <c r="F37" s="9">
        <v>317</v>
      </c>
      <c r="G37" s="10">
        <v>336353.17</v>
      </c>
      <c r="H37" s="9">
        <f t="shared" si="2"/>
        <v>937</v>
      </c>
      <c r="I37" s="10">
        <f t="shared" si="2"/>
        <v>1998899.3699999999</v>
      </c>
    </row>
    <row r="38" spans="2:9" ht="12.75">
      <c r="B38" s="4"/>
      <c r="C38" s="3"/>
      <c r="D38" s="5"/>
      <c r="E38" s="6"/>
      <c r="F38" s="5"/>
      <c r="G38" s="6"/>
      <c r="H38" s="5"/>
      <c r="I38" s="6"/>
    </row>
    <row r="39" spans="2:9" ht="12.75">
      <c r="B39" s="30" t="s">
        <v>39</v>
      </c>
      <c r="C39" s="28"/>
      <c r="D39" s="9"/>
      <c r="E39" s="10"/>
      <c r="F39" s="9"/>
      <c r="G39" s="10"/>
      <c r="H39" s="9"/>
      <c r="I39" s="10"/>
    </row>
    <row r="40" spans="2:9" ht="12.75">
      <c r="B40" s="30" t="s">
        <v>34</v>
      </c>
      <c r="C40" s="27" t="s">
        <v>79</v>
      </c>
      <c r="D40" s="9">
        <v>579</v>
      </c>
      <c r="E40" s="10">
        <v>1719245</v>
      </c>
      <c r="F40" s="9">
        <v>92</v>
      </c>
      <c r="G40" s="10">
        <v>487855</v>
      </c>
      <c r="H40" s="9">
        <f>SUM(D40+F40)</f>
        <v>671</v>
      </c>
      <c r="I40" s="10">
        <f>SUM(E40+G40)</f>
        <v>2207100</v>
      </c>
    </row>
    <row r="41" spans="2:9" ht="12.75">
      <c r="B41" s="30" t="s">
        <v>40</v>
      </c>
      <c r="C41" s="27" t="s">
        <v>80</v>
      </c>
      <c r="D41" s="9">
        <v>0</v>
      </c>
      <c r="E41" s="10">
        <v>0</v>
      </c>
      <c r="F41" s="9">
        <v>0</v>
      </c>
      <c r="G41" s="10">
        <v>0</v>
      </c>
      <c r="H41" s="9">
        <f>SUM(D41+F41)</f>
        <v>0</v>
      </c>
      <c r="I41" s="10">
        <f>SUM(E41+G41)</f>
        <v>0</v>
      </c>
    </row>
    <row r="42" spans="2:9" ht="12.75">
      <c r="B42" s="4"/>
      <c r="C42" s="3"/>
      <c r="D42" s="5"/>
      <c r="E42" s="6"/>
      <c r="F42" s="5"/>
      <c r="G42" s="6"/>
      <c r="H42" s="5"/>
      <c r="I42" s="6"/>
    </row>
    <row r="43" spans="2:9" ht="12.75">
      <c r="B43" s="30" t="s">
        <v>41</v>
      </c>
      <c r="C43" s="28"/>
      <c r="D43" s="9"/>
      <c r="E43" s="10"/>
      <c r="F43" s="9"/>
      <c r="G43" s="10"/>
      <c r="H43" s="9"/>
      <c r="I43" s="10"/>
    </row>
    <row r="44" spans="2:9" ht="12.75">
      <c r="B44" s="30" t="s">
        <v>34</v>
      </c>
      <c r="C44" s="27" t="s">
        <v>81</v>
      </c>
      <c r="D44" s="9">
        <v>0</v>
      </c>
      <c r="E44" s="10">
        <v>0</v>
      </c>
      <c r="F44" s="9">
        <v>0</v>
      </c>
      <c r="G44" s="10">
        <v>0</v>
      </c>
      <c r="H44" s="9">
        <f>SUM(D44+F44)</f>
        <v>0</v>
      </c>
      <c r="I44" s="10">
        <f>SUM(E44+G44)</f>
        <v>0</v>
      </c>
    </row>
    <row r="45" spans="2:9" ht="12.75">
      <c r="B45" s="30" t="s">
        <v>40</v>
      </c>
      <c r="C45" s="27" t="s">
        <v>82</v>
      </c>
      <c r="D45" s="9">
        <v>5074</v>
      </c>
      <c r="E45" s="10">
        <v>10136195.75</v>
      </c>
      <c r="F45" s="9">
        <v>2909</v>
      </c>
      <c r="G45" s="10">
        <v>25318708.71</v>
      </c>
      <c r="H45" s="9">
        <f>SUM(D45+F45)</f>
        <v>7983</v>
      </c>
      <c r="I45" s="10">
        <f>SUM(E45+G45)</f>
        <v>35454904.46</v>
      </c>
    </row>
    <row r="46" spans="2:9" ht="12.75">
      <c r="B46" s="70"/>
      <c r="C46" s="71"/>
      <c r="D46" s="11"/>
      <c r="E46" s="12"/>
      <c r="F46" s="11"/>
      <c r="G46" s="12"/>
      <c r="H46" s="11"/>
      <c r="I46" s="12"/>
    </row>
    <row r="47" spans="2:9" ht="12.75">
      <c r="B47" s="31" t="s">
        <v>42</v>
      </c>
      <c r="C47" s="28"/>
      <c r="D47" s="9"/>
      <c r="E47" s="10"/>
      <c r="F47" s="9"/>
      <c r="G47" s="10"/>
      <c r="H47" s="9"/>
      <c r="I47" s="10"/>
    </row>
    <row r="48" spans="2:9" ht="12.75">
      <c r="B48" s="30" t="s">
        <v>43</v>
      </c>
      <c r="C48" s="27" t="s">
        <v>83</v>
      </c>
      <c r="D48" s="9">
        <v>211</v>
      </c>
      <c r="E48" s="10">
        <v>280500</v>
      </c>
      <c r="F48" s="11"/>
      <c r="G48" s="12"/>
      <c r="H48" s="9">
        <f aca="true" t="shared" si="3" ref="H48:H61">SUM(D48+F48)</f>
        <v>211</v>
      </c>
      <c r="I48" s="10">
        <f aca="true" t="shared" si="4" ref="I48:I61">SUM(E48+G48)</f>
        <v>280500</v>
      </c>
    </row>
    <row r="49" spans="2:9" ht="12.75">
      <c r="B49" s="30" t="s">
        <v>44</v>
      </c>
      <c r="C49" s="27" t="s">
        <v>84</v>
      </c>
      <c r="D49" s="9">
        <v>2381</v>
      </c>
      <c r="E49" s="10">
        <v>4539112.97</v>
      </c>
      <c r="F49" s="11"/>
      <c r="G49" s="12"/>
      <c r="H49" s="9">
        <f t="shared" si="3"/>
        <v>2381</v>
      </c>
      <c r="I49" s="10">
        <f t="shared" si="4"/>
        <v>4539112.97</v>
      </c>
    </row>
    <row r="50" spans="2:9" ht="12.75">
      <c r="B50" s="30" t="s">
        <v>100</v>
      </c>
      <c r="C50" s="27" t="s">
        <v>101</v>
      </c>
      <c r="D50" s="9">
        <v>0</v>
      </c>
      <c r="E50" s="10">
        <v>0</v>
      </c>
      <c r="F50" s="11"/>
      <c r="G50" s="12"/>
      <c r="H50" s="9">
        <f aca="true" t="shared" si="5" ref="H50:I52">SUM(D50+F50)</f>
        <v>0</v>
      </c>
      <c r="I50" s="10">
        <f t="shared" si="5"/>
        <v>0</v>
      </c>
    </row>
    <row r="51" spans="2:9" ht="12.75">
      <c r="B51" s="30" t="s">
        <v>102</v>
      </c>
      <c r="C51" s="27" t="s">
        <v>103</v>
      </c>
      <c r="D51" s="9">
        <v>888</v>
      </c>
      <c r="E51" s="10">
        <v>2439982.8</v>
      </c>
      <c r="F51" s="11"/>
      <c r="G51" s="12"/>
      <c r="H51" s="9">
        <f t="shared" si="5"/>
        <v>888</v>
      </c>
      <c r="I51" s="10">
        <f t="shared" si="5"/>
        <v>2439982.8</v>
      </c>
    </row>
    <row r="52" spans="2:9" ht="12.75">
      <c r="B52" s="30" t="s">
        <v>104</v>
      </c>
      <c r="C52" s="27" t="s">
        <v>105</v>
      </c>
      <c r="D52" s="9">
        <v>0</v>
      </c>
      <c r="E52" s="10">
        <v>0</v>
      </c>
      <c r="F52" s="11"/>
      <c r="G52" s="12"/>
      <c r="H52" s="9">
        <f t="shared" si="5"/>
        <v>0</v>
      </c>
      <c r="I52" s="10">
        <f t="shared" si="5"/>
        <v>0</v>
      </c>
    </row>
    <row r="53" spans="2:9" ht="12.75">
      <c r="B53" s="30" t="s">
        <v>45</v>
      </c>
      <c r="C53" s="27" t="s">
        <v>85</v>
      </c>
      <c r="D53" s="11"/>
      <c r="E53" s="12"/>
      <c r="F53" s="11"/>
      <c r="G53" s="12"/>
      <c r="H53" s="11">
        <f t="shared" si="3"/>
        <v>0</v>
      </c>
      <c r="I53" s="12">
        <f t="shared" si="4"/>
        <v>0</v>
      </c>
    </row>
    <row r="54" spans="2:9" ht="12.75">
      <c r="B54" s="30" t="s">
        <v>46</v>
      </c>
      <c r="C54" s="27" t="s">
        <v>86</v>
      </c>
      <c r="D54" s="9">
        <v>3</v>
      </c>
      <c r="E54" s="10">
        <v>14108</v>
      </c>
      <c r="F54" s="11"/>
      <c r="G54" s="12"/>
      <c r="H54" s="9">
        <f t="shared" si="3"/>
        <v>3</v>
      </c>
      <c r="I54" s="10">
        <f t="shared" si="4"/>
        <v>14108</v>
      </c>
    </row>
    <row r="55" spans="2:9" ht="12.75">
      <c r="B55" s="30" t="s">
        <v>47</v>
      </c>
      <c r="C55" s="27" t="s">
        <v>87</v>
      </c>
      <c r="D55" s="9">
        <v>8</v>
      </c>
      <c r="E55" s="10">
        <v>20457</v>
      </c>
      <c r="F55" s="11"/>
      <c r="G55" s="12"/>
      <c r="H55" s="9">
        <f t="shared" si="3"/>
        <v>8</v>
      </c>
      <c r="I55" s="10">
        <f t="shared" si="4"/>
        <v>20457</v>
      </c>
    </row>
    <row r="56" spans="2:9" ht="12.75">
      <c r="B56" s="30" t="s">
        <v>48</v>
      </c>
      <c r="C56" s="27" t="s">
        <v>88</v>
      </c>
      <c r="D56" s="9">
        <v>41</v>
      </c>
      <c r="E56" s="10">
        <f>SUM(57000+43000)</f>
        <v>100000</v>
      </c>
      <c r="F56" s="11"/>
      <c r="G56" s="12"/>
      <c r="H56" s="9">
        <f t="shared" si="3"/>
        <v>41</v>
      </c>
      <c r="I56" s="10">
        <f t="shared" si="4"/>
        <v>100000</v>
      </c>
    </row>
    <row r="57" spans="2:9" ht="12.75">
      <c r="B57" s="30" t="s">
        <v>49</v>
      </c>
      <c r="C57" s="27" t="s">
        <v>89</v>
      </c>
      <c r="D57" s="72">
        <v>109</v>
      </c>
      <c r="E57" s="73">
        <v>161250</v>
      </c>
      <c r="F57" s="72">
        <v>0</v>
      </c>
      <c r="G57" s="73">
        <v>0</v>
      </c>
      <c r="H57" s="72">
        <f t="shared" si="3"/>
        <v>109</v>
      </c>
      <c r="I57" s="73">
        <f t="shared" si="4"/>
        <v>161250</v>
      </c>
    </row>
    <row r="58" spans="2:9" ht="12.75">
      <c r="B58" s="30" t="s">
        <v>50</v>
      </c>
      <c r="C58" s="27" t="s">
        <v>90</v>
      </c>
      <c r="D58" s="9">
        <v>99</v>
      </c>
      <c r="E58" s="10">
        <v>700263.68</v>
      </c>
      <c r="F58" s="9">
        <v>34</v>
      </c>
      <c r="G58" s="10">
        <v>293896.66</v>
      </c>
      <c r="H58" s="9">
        <f t="shared" si="3"/>
        <v>133</v>
      </c>
      <c r="I58" s="10">
        <f t="shared" si="4"/>
        <v>994160.3400000001</v>
      </c>
    </row>
    <row r="59" spans="2:9" ht="12.75">
      <c r="B59" s="30" t="s">
        <v>51</v>
      </c>
      <c r="C59" s="27" t="s">
        <v>91</v>
      </c>
      <c r="D59" s="9">
        <v>0</v>
      </c>
      <c r="E59" s="10">
        <v>0</v>
      </c>
      <c r="F59" s="9">
        <v>0</v>
      </c>
      <c r="G59" s="10">
        <v>0</v>
      </c>
      <c r="H59" s="9">
        <f t="shared" si="3"/>
        <v>0</v>
      </c>
      <c r="I59" s="10">
        <f t="shared" si="4"/>
        <v>0</v>
      </c>
    </row>
    <row r="60" spans="2:9" ht="12.75">
      <c r="B60" s="30" t="s">
        <v>30</v>
      </c>
      <c r="C60" s="27" t="s">
        <v>92</v>
      </c>
      <c r="D60" s="9">
        <v>19</v>
      </c>
      <c r="E60" s="10">
        <v>78652</v>
      </c>
      <c r="F60" s="9">
        <v>17</v>
      </c>
      <c r="G60" s="10">
        <v>207400</v>
      </c>
      <c r="H60" s="9">
        <f t="shared" si="3"/>
        <v>36</v>
      </c>
      <c r="I60" s="10">
        <f t="shared" si="4"/>
        <v>286052</v>
      </c>
    </row>
    <row r="61" spans="2:9" ht="12.75">
      <c r="B61" s="30" t="s">
        <v>31</v>
      </c>
      <c r="C61" s="27" t="s">
        <v>93</v>
      </c>
      <c r="D61" s="11"/>
      <c r="E61" s="10">
        <v>43000</v>
      </c>
      <c r="F61" s="11"/>
      <c r="G61" s="10">
        <v>0</v>
      </c>
      <c r="H61" s="11">
        <f t="shared" si="3"/>
        <v>0</v>
      </c>
      <c r="I61" s="10">
        <f t="shared" si="4"/>
        <v>43000</v>
      </c>
    </row>
    <row r="62" spans="2:9" ht="12.75">
      <c r="B62" s="50"/>
      <c r="C62" s="51"/>
      <c r="D62" s="7"/>
      <c r="E62" s="8"/>
      <c r="F62" s="7"/>
      <c r="G62" s="8"/>
      <c r="H62" s="7"/>
      <c r="I62" s="8"/>
    </row>
    <row r="63" spans="2:9" ht="12.75">
      <c r="B63" s="17" t="s">
        <v>98</v>
      </c>
      <c r="C63" s="42"/>
      <c r="D63" s="43"/>
      <c r="E63" s="44"/>
      <c r="F63" s="43"/>
      <c r="G63" s="44"/>
      <c r="H63" s="43"/>
      <c r="I63" s="45"/>
    </row>
    <row r="64" spans="2:9" ht="12.75">
      <c r="B64" s="32" t="s">
        <v>97</v>
      </c>
      <c r="C64" s="46"/>
      <c r="D64" s="47"/>
      <c r="E64" s="48"/>
      <c r="F64" s="47"/>
      <c r="G64" s="48"/>
      <c r="H64" s="47"/>
      <c r="I64" s="49"/>
    </row>
    <row r="65" spans="2:9" ht="12.75">
      <c r="B65" s="33" t="s">
        <v>52</v>
      </c>
      <c r="C65" s="27" t="s">
        <v>94</v>
      </c>
      <c r="D65" s="9">
        <v>2824</v>
      </c>
      <c r="E65" s="10">
        <v>7961451.69</v>
      </c>
      <c r="F65" s="9">
        <v>864</v>
      </c>
      <c r="G65" s="10">
        <v>2639758.6</v>
      </c>
      <c r="H65" s="9">
        <f>SUM(D65+F65)</f>
        <v>3688</v>
      </c>
      <c r="I65" s="34">
        <f>SUM(E65+G65)</f>
        <v>10601210.290000001</v>
      </c>
    </row>
    <row r="66" spans="2:9" ht="12.75">
      <c r="B66" s="30" t="s">
        <v>106</v>
      </c>
      <c r="C66" s="27" t="s">
        <v>107</v>
      </c>
      <c r="D66" s="9">
        <v>1586</v>
      </c>
      <c r="E66" s="10">
        <v>13954919</v>
      </c>
      <c r="F66" s="9">
        <v>113</v>
      </c>
      <c r="G66" s="10">
        <v>790279</v>
      </c>
      <c r="H66" s="9">
        <f>SUM(D66+F66)</f>
        <v>1699</v>
      </c>
      <c r="I66" s="34">
        <f>SUM(E66+G66)</f>
        <v>14745198</v>
      </c>
    </row>
    <row r="67" spans="2:9" ht="12.75">
      <c r="B67" s="50"/>
      <c r="C67" s="51"/>
      <c r="D67" s="7"/>
      <c r="E67" s="8"/>
      <c r="F67" s="7"/>
      <c r="G67" s="8"/>
      <c r="H67" s="7"/>
      <c r="I67" s="8"/>
    </row>
    <row r="68" spans="2:9" ht="12.75">
      <c r="B68" s="31" t="s">
        <v>53</v>
      </c>
      <c r="C68" s="37"/>
      <c r="D68" s="11"/>
      <c r="E68" s="12"/>
      <c r="F68" s="11"/>
      <c r="G68" s="12"/>
      <c r="H68" s="11"/>
      <c r="I68" s="12"/>
    </row>
    <row r="69" spans="2:9" ht="12.75">
      <c r="B69" s="54" t="s">
        <v>54</v>
      </c>
      <c r="C69" s="38"/>
      <c r="D69" s="39"/>
      <c r="E69" s="40"/>
      <c r="F69" s="39"/>
      <c r="G69" s="40"/>
      <c r="H69" s="39"/>
      <c r="I69" s="41"/>
    </row>
    <row r="70" spans="2:9" ht="12.75">
      <c r="B70" s="35" t="s">
        <v>55</v>
      </c>
      <c r="C70" s="36" t="s">
        <v>95</v>
      </c>
      <c r="D70" s="13">
        <v>8677</v>
      </c>
      <c r="E70" s="14">
        <v>55313670</v>
      </c>
      <c r="F70" s="13">
        <v>2650</v>
      </c>
      <c r="G70" s="14">
        <v>22807213</v>
      </c>
      <c r="H70" s="13">
        <f>SUM(D70+F70)</f>
        <v>11327</v>
      </c>
      <c r="I70" s="14">
        <f>SUM(E70+G70)</f>
        <v>78120883</v>
      </c>
    </row>
    <row r="71" spans="2:9" ht="12.75">
      <c r="B71" s="54" t="s">
        <v>56</v>
      </c>
      <c r="C71" s="56"/>
      <c r="D71" s="57"/>
      <c r="E71" s="58"/>
      <c r="F71" s="57"/>
      <c r="G71" s="58"/>
      <c r="H71" s="57"/>
      <c r="I71" s="58"/>
    </row>
    <row r="72" spans="2:9" ht="13.5" thickBot="1">
      <c r="B72" s="66" t="s">
        <v>57</v>
      </c>
      <c r="C72" s="55" t="s">
        <v>96</v>
      </c>
      <c r="D72" s="52">
        <v>17822</v>
      </c>
      <c r="E72" s="53">
        <f>SUM(E14:E66)-(E29+E61)</f>
        <v>184141535.87</v>
      </c>
      <c r="F72" s="52">
        <v>6263</v>
      </c>
      <c r="G72" s="53">
        <f>SUM(G14:G66)-(G29+G61)</f>
        <v>111205203.25</v>
      </c>
      <c r="H72" s="52">
        <f>SUM(D72+F72)</f>
        <v>24085</v>
      </c>
      <c r="I72" s="53">
        <f>SUM(E72+G72)</f>
        <v>295346739.12</v>
      </c>
    </row>
    <row r="73" ht="13.5" thickTop="1"/>
  </sheetData>
  <printOptions/>
  <pageMargins left="0.27" right="0.25" top="0.25" bottom="0.25" header="0.25" footer="0.17"/>
  <pageSetup horizontalDpi="300" verticalDpi="3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sader</cp:lastModifiedBy>
  <cp:lastPrinted>2007-10-12T15:56:10Z</cp:lastPrinted>
  <dcterms:created xsi:type="dcterms:W3CDTF">2000-08-10T13:57:29Z</dcterms:created>
  <dcterms:modified xsi:type="dcterms:W3CDTF">2007-10-18T14:29:53Z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