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HE02" sheetId="1" r:id="rId1"/>
  </sheets>
  <definedNames>
    <definedName name="GROUP1">'DHE02'!$Q$2:$T$12</definedName>
    <definedName name="GROUP2">'DHE02'!#REF!</definedName>
    <definedName name="GROUP3">'DHE02'!#REF!</definedName>
    <definedName name="GROUPA">'DHE02'!$Q$2:$T$59</definedName>
    <definedName name="GROUPB">'DHE02'!#REF!</definedName>
    <definedName name="GROUPC">'DHE02'!#REF!</definedName>
    <definedName name="GROUPD">'DHE02'!$X$50:$X$53</definedName>
    <definedName name="GROUPE">'DHE02'!#REF!</definedName>
    <definedName name="_xlnm.Print_Area" localSheetId="0">'DHE02'!$A$1:$M$413</definedName>
    <definedName name="_xlnm.Print_Titles" localSheetId="0">'DHE02'!$1:$13</definedName>
    <definedName name="STEP1">'DHE02'!$Q$6:$Q$12</definedName>
    <definedName name="STEP2">'DHE02'!$S$6:$S$12</definedName>
    <definedName name="STEP3">'DHE02'!$X$10:$Y$53</definedName>
    <definedName name="STEP4">'DHE02'!$Z$10:$AA$53</definedName>
  </definedNames>
  <calcPr fullCalcOnLoad="1"/>
</workbook>
</file>

<file path=xl/sharedStrings.xml><?xml version="1.0" encoding="utf-8"?>
<sst xmlns="http://schemas.openxmlformats.org/spreadsheetml/2006/main" count="1130" uniqueCount="262">
  <si>
    <t>UNIVERSITY OF MISSOURI</t>
  </si>
  <si>
    <t>ENROLLMENT DATA - DHE 02-4 FORMAT</t>
  </si>
  <si>
    <t xml:space="preserve">= </t>
  </si>
  <si>
    <t xml:space="preserve">   Student Classifications</t>
  </si>
  <si>
    <t xml:space="preserve">       On-Campus</t>
  </si>
  <si>
    <t xml:space="preserve">      Off-Campus</t>
  </si>
  <si>
    <t xml:space="preserve">         Total</t>
  </si>
  <si>
    <t xml:space="preserve">    Full-Time Equivalents</t>
  </si>
  <si>
    <t>Residency</t>
  </si>
  <si>
    <t xml:space="preserve">- </t>
  </si>
  <si>
    <t>Total</t>
  </si>
  <si>
    <t>Head</t>
  </si>
  <si>
    <t>Credit</t>
  </si>
  <si>
    <t>On-</t>
  </si>
  <si>
    <t>Off-</t>
  </si>
  <si>
    <t>Lo</t>
  </si>
  <si>
    <t>Line</t>
  </si>
  <si>
    <t>Count</t>
  </si>
  <si>
    <t>Hours</t>
  </si>
  <si>
    <t>Campus</t>
  </si>
  <si>
    <t>Category</t>
  </si>
  <si>
    <t>ad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</si>
  <si>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</si>
  <si>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</si>
  <si>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</si>
  <si>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</si>
  <si>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</si>
  <si>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</si>
  <si>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</si>
  <si>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</si>
  <si>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</si>
  <si>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</si>
  <si>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FT Fresh DS</t>
  </si>
  <si>
    <t>FT</t>
  </si>
  <si>
    <t>In-State</t>
  </si>
  <si>
    <t>01</t>
  </si>
  <si>
    <t>Out-State</t>
  </si>
  <si>
    <t>02</t>
  </si>
  <si>
    <t>PT</t>
  </si>
  <si>
    <t>04</t>
  </si>
  <si>
    <t>Grand Total</t>
  </si>
  <si>
    <t>05</t>
  </si>
  <si>
    <t xml:space="preserve">Other Ungr DS </t>
  </si>
  <si>
    <t>07</t>
  </si>
  <si>
    <t>08</t>
  </si>
  <si>
    <t>10</t>
  </si>
  <si>
    <t>11</t>
  </si>
  <si>
    <t>Nondegr S Ungr</t>
  </si>
  <si>
    <t>13</t>
  </si>
  <si>
    <t>Graduate</t>
  </si>
  <si>
    <t>14</t>
  </si>
  <si>
    <t>16</t>
  </si>
  <si>
    <t>17</t>
  </si>
  <si>
    <t>First Profess</t>
  </si>
  <si>
    <t>19</t>
  </si>
  <si>
    <t>20</t>
  </si>
  <si>
    <t>22</t>
  </si>
  <si>
    <t>23</t>
  </si>
  <si>
    <t>Post Bac Nondgr</t>
  </si>
  <si>
    <t>25</t>
  </si>
  <si>
    <t>26</t>
  </si>
  <si>
    <t>28</t>
  </si>
  <si>
    <t>29</t>
  </si>
  <si>
    <t>Masters</t>
  </si>
  <si>
    <t>31</t>
  </si>
  <si>
    <t>32</t>
  </si>
  <si>
    <t>34</t>
  </si>
  <si>
    <t xml:space="preserve">Masters </t>
  </si>
  <si>
    <t>35</t>
  </si>
  <si>
    <t xml:space="preserve">Specialist </t>
  </si>
  <si>
    <t>37</t>
  </si>
  <si>
    <t>38</t>
  </si>
  <si>
    <t>40</t>
  </si>
  <si>
    <t>41</t>
  </si>
  <si>
    <t xml:space="preserve">Doctoral </t>
  </si>
  <si>
    <t>43</t>
  </si>
  <si>
    <t>44</t>
  </si>
  <si>
    <t>Doctoral</t>
  </si>
  <si>
    <t>46</t>
  </si>
  <si>
    <t>47</t>
  </si>
  <si>
    <t>Total by Resid</t>
  </si>
  <si>
    <t>55</t>
  </si>
  <si>
    <t>56</t>
  </si>
  <si>
    <t xml:space="preserve">Total by Load </t>
  </si>
  <si>
    <t>58</t>
  </si>
  <si>
    <t>59</t>
  </si>
  <si>
    <t>60</t>
  </si>
  <si>
    <t>Fresh-Soph DS</t>
  </si>
  <si>
    <t>61</t>
  </si>
  <si>
    <t>62</t>
  </si>
  <si>
    <t>63</t>
  </si>
  <si>
    <t>64</t>
  </si>
  <si>
    <t>Junr-Senr DS</t>
  </si>
  <si>
    <t>65</t>
  </si>
  <si>
    <t>66</t>
  </si>
  <si>
    <t>67</t>
  </si>
  <si>
    <t>68</t>
  </si>
  <si>
    <t>Fresh-Soph NDS</t>
  </si>
  <si>
    <t>69</t>
  </si>
  <si>
    <t>70</t>
  </si>
  <si>
    <t>71</t>
  </si>
  <si>
    <t>72</t>
  </si>
  <si>
    <t>Junr-Senr NDS</t>
  </si>
  <si>
    <t>73</t>
  </si>
  <si>
    <t>74</t>
  </si>
  <si>
    <t>75</t>
  </si>
  <si>
    <t>76</t>
  </si>
  <si>
    <t>Dent Yr 1-2 LD</t>
  </si>
  <si>
    <t>77</t>
  </si>
  <si>
    <t>78</t>
  </si>
  <si>
    <t>79</t>
  </si>
  <si>
    <t>80</t>
  </si>
  <si>
    <t>Dent Yr 1-2 UD</t>
  </si>
  <si>
    <t>81</t>
  </si>
  <si>
    <t>82</t>
  </si>
  <si>
    <t>83</t>
  </si>
  <si>
    <t>84</t>
  </si>
  <si>
    <t>Dent Yr 3-6</t>
  </si>
  <si>
    <t>85</t>
  </si>
  <si>
    <t>86</t>
  </si>
  <si>
    <t>87</t>
  </si>
  <si>
    <t>88</t>
  </si>
  <si>
    <t>Dent GRCT MS UMK</t>
  </si>
  <si>
    <t>89</t>
  </si>
  <si>
    <t>90</t>
  </si>
  <si>
    <t>91</t>
  </si>
  <si>
    <t>92</t>
  </si>
  <si>
    <t xml:space="preserve">Law JD </t>
  </si>
  <si>
    <t>93</t>
  </si>
  <si>
    <t>94</t>
  </si>
  <si>
    <t>95</t>
  </si>
  <si>
    <t>96</t>
  </si>
  <si>
    <t>Law LLM UMKC</t>
  </si>
  <si>
    <t>97</t>
  </si>
  <si>
    <t>98</t>
  </si>
  <si>
    <t>99</t>
  </si>
  <si>
    <t>100</t>
  </si>
  <si>
    <t>Med Yr 1-2 LD</t>
  </si>
  <si>
    <t>101</t>
  </si>
  <si>
    <t>102</t>
  </si>
  <si>
    <t>103</t>
  </si>
  <si>
    <t>104</t>
  </si>
  <si>
    <t>Med Yr 1-2 UD</t>
  </si>
  <si>
    <t>105</t>
  </si>
  <si>
    <t>106</t>
  </si>
  <si>
    <t>107</t>
  </si>
  <si>
    <t>108</t>
  </si>
  <si>
    <t>Med 1st Prof</t>
  </si>
  <si>
    <t>109</t>
  </si>
  <si>
    <t>110</t>
  </si>
  <si>
    <t>111</t>
  </si>
  <si>
    <t>112</t>
  </si>
  <si>
    <t>Optometry OD</t>
  </si>
  <si>
    <t>113</t>
  </si>
  <si>
    <t>114</t>
  </si>
  <si>
    <t>115</t>
  </si>
  <si>
    <t>116</t>
  </si>
  <si>
    <t>PHAR BSP LD</t>
  </si>
  <si>
    <t>117</t>
  </si>
  <si>
    <t>118</t>
  </si>
  <si>
    <t>119</t>
  </si>
  <si>
    <t>120</t>
  </si>
  <si>
    <t>PHAR BSP UD</t>
  </si>
  <si>
    <t>121</t>
  </si>
  <si>
    <t>122</t>
  </si>
  <si>
    <t>123</t>
  </si>
  <si>
    <t>124</t>
  </si>
  <si>
    <t>Pharmacy D PHM</t>
  </si>
  <si>
    <t>125</t>
  </si>
  <si>
    <t>126</t>
  </si>
  <si>
    <t>127</t>
  </si>
  <si>
    <t>128</t>
  </si>
  <si>
    <t>Pharmacy MS-PHD</t>
  </si>
  <si>
    <t>129</t>
  </si>
  <si>
    <t>130</t>
  </si>
  <si>
    <t>131</t>
  </si>
  <si>
    <t>132</t>
  </si>
  <si>
    <t xml:space="preserve">Vet Med DVM </t>
  </si>
  <si>
    <t>133</t>
  </si>
  <si>
    <t>134</t>
  </si>
  <si>
    <t>135</t>
  </si>
  <si>
    <t>136</t>
  </si>
  <si>
    <t>On Campus</t>
  </si>
  <si>
    <t>137</t>
  </si>
  <si>
    <t>138</t>
  </si>
  <si>
    <t>139</t>
  </si>
  <si>
    <t>140</t>
  </si>
  <si>
    <t>GR Engr Center</t>
  </si>
  <si>
    <t>141</t>
  </si>
  <si>
    <t>142</t>
  </si>
  <si>
    <t>143</t>
  </si>
  <si>
    <t>144</t>
  </si>
  <si>
    <t>Exten Courses</t>
  </si>
  <si>
    <t>145</t>
  </si>
  <si>
    <t>146</t>
  </si>
  <si>
    <t>147</t>
  </si>
  <si>
    <t>148</t>
  </si>
  <si>
    <t>UM Video NTWK</t>
  </si>
  <si>
    <t>149</t>
  </si>
  <si>
    <t>150</t>
  </si>
  <si>
    <t>151</t>
  </si>
  <si>
    <t>152</t>
  </si>
  <si>
    <t>Ft Leaven MBA</t>
  </si>
  <si>
    <t>153</t>
  </si>
  <si>
    <t>154</t>
  </si>
  <si>
    <t>155</t>
  </si>
  <si>
    <t>156</t>
  </si>
  <si>
    <t>WAFB MBA</t>
  </si>
  <si>
    <t>157</t>
  </si>
  <si>
    <t>158</t>
  </si>
  <si>
    <t>159</t>
  </si>
  <si>
    <t>160</t>
  </si>
  <si>
    <t>1st Time Frsh-DS</t>
  </si>
  <si>
    <t>1st Time Frsh-NDS</t>
  </si>
  <si>
    <t>UG Trans-DS</t>
  </si>
  <si>
    <t>UG Trans-NDS</t>
  </si>
  <si>
    <t>Graduate-DS</t>
  </si>
  <si>
    <t>Graduate-NDS</t>
  </si>
  <si>
    <t>1st Time GR-DS</t>
  </si>
  <si>
    <t>1st Time GR-NDS</t>
  </si>
  <si>
    <t>Specialist</t>
  </si>
  <si>
    <t>Total by Load</t>
  </si>
  <si>
    <t xml:space="preserve">Dent Yr 1-2 </t>
  </si>
  <si>
    <t xml:space="preserve">Med Yr 1-2 </t>
  </si>
  <si>
    <t>Pharmacy BSP</t>
  </si>
  <si>
    <t>UM Video NETWK</t>
  </si>
  <si>
    <t>Nondegree S LD</t>
  </si>
  <si>
    <t>Nondegree S UD</t>
  </si>
  <si>
    <t>D02 goes in P13</t>
  </si>
  <si>
    <t>D02I goes in P60</t>
  </si>
  <si>
    <t>CLARIFYING QUESTIONS</t>
  </si>
  <si>
    <t>1. NUMBER IN LINE 60 COL A WHO ARE H.S. STUDENTS ENROLLED ON-CAMPUS</t>
  </si>
  <si>
    <t>2. NUMBER IN LINE 60 COL C WHO ARE H.S. STUDENTS ENROLLED OFF-CAMPUS</t>
  </si>
  <si>
    <t>3. NUMBER IN LINE 60 COL A ENROLLED EXCLUSIVELY IN ON-CAMPUS</t>
  </si>
  <si>
    <t xml:space="preserve">     CONTRACT COURSES</t>
  </si>
  <si>
    <t>4. NUMBER OF STUDENTS EXCLUSIVELY AUDITING AND EXCLUDED</t>
  </si>
  <si>
    <t xml:space="preserve">     FROM LINE 60 COL A</t>
  </si>
  <si>
    <t>5. NUMBER IN LINE 60 COL A ENROLLED EXCLUSIVELY IN TV OR RADIO COURSES</t>
  </si>
  <si>
    <t>6. NUMBER IN LINE 60 COL C ENROLLED EXCLUSIVELY IN NEWSPAPER</t>
  </si>
  <si>
    <t xml:space="preserve">     OR CORRES. COURSES</t>
  </si>
  <si>
    <t>7. NUMBER IN LINE 60 COL A WHO ARE DUAL-ENROLLED</t>
  </si>
  <si>
    <t>8. NUMBER IN LINE 60 COL A ENROLLED IN OFF-SCHEDULE COURSES</t>
  </si>
  <si>
    <t>9. NUMBER OF NON-DEGREE SEEKING FIRST-TIME FRESHMEN</t>
  </si>
  <si>
    <t>00 0000</t>
  </si>
  <si>
    <t>Term: Fall 2001</t>
  </si>
  <si>
    <t>HS ADV CREDIT</t>
  </si>
  <si>
    <t>5FS01 DHE02</t>
  </si>
  <si>
    <t>A    101068</t>
  </si>
  <si>
    <t>75FS01 DHE0</t>
  </si>
  <si>
    <t>22 0106</t>
  </si>
  <si>
    <t>12 0055</t>
  </si>
  <si>
    <t>Campus:  Columbia</t>
  </si>
  <si>
    <t>0401COLUMBI</t>
  </si>
  <si>
    <t>, 2001 - TH</t>
  </si>
  <si>
    <t>URSDAY    9</t>
  </si>
  <si>
    <t>:34:25 A.M.</t>
  </si>
  <si>
    <t>24 0105</t>
  </si>
  <si>
    <t>401COLUMBIA</t>
  </si>
  <si>
    <t>I   OCT  4,</t>
  </si>
  <si>
    <t>2001 - THU</t>
  </si>
  <si>
    <t>RSDAY    9:</t>
  </si>
  <si>
    <t>37:40 A.M.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</si>
</sst>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_);\(0\)"/>
    <numFmt numFmtId="167" formatCode="0.0_);\(0.0\)"/>
    <numFmt numFmtId="168" formatCode="#,##0.0"/>
  </numFmts>
  <fonts count="5">
    <font>
      <sz val="8"/>
      <name val="DUTCH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1" fontId="0" fillId="2" borderId="0" xfId="0" applyNumberFormat="1" applyAlignment="1">
      <alignment/>
    </xf>
    <xf numFmtId="164" fontId="0" fillId="2" borderId="0" xfId="0" applyNumberFormat="1" applyAlignment="1">
      <alignment/>
    </xf>
    <xf numFmtId="9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fill"/>
    </xf>
    <xf numFmtId="164" fontId="2" fillId="2" borderId="0" xfId="0" applyNumberFormat="1" applyFont="1" applyAlignment="1">
      <alignment horizontal="fill"/>
    </xf>
    <xf numFmtId="1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right"/>
    </xf>
    <xf numFmtId="37" fontId="2" fillId="2" borderId="0" xfId="0" applyNumberFormat="1" applyFont="1" applyAlignment="1">
      <alignment horizontal="right"/>
    </xf>
    <xf numFmtId="164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/>
    </xf>
    <xf numFmtId="165" fontId="2" fillId="2" borderId="0" xfId="0" applyNumberFormat="1" applyFont="1" applyAlignment="1">
      <alignment/>
    </xf>
    <xf numFmtId="9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3" fontId="2" fillId="2" borderId="0" xfId="0" applyNumberFormat="1" applyFont="1" applyAlignment="1">
      <alignment horizontal="fill"/>
    </xf>
    <xf numFmtId="3" fontId="2" fillId="2" borderId="0" xfId="0" applyNumberFormat="1" applyFont="1" applyAlignment="1">
      <alignment horizontal="right"/>
    </xf>
    <xf numFmtId="3" fontId="0" fillId="2" borderId="0" xfId="0" applyNumberFormat="1" applyAlignment="1">
      <alignment/>
    </xf>
    <xf numFmtId="167" fontId="2" fillId="2" borderId="0" xfId="0" applyNumberFormat="1" applyFont="1" applyAlignment="1">
      <alignment/>
    </xf>
    <xf numFmtId="0" fontId="0" fillId="2" borderId="0" xfId="0" applyAlignment="1">
      <alignment/>
    </xf>
    <xf numFmtId="15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4" fillId="2" borderId="0" xfId="0" applyNumberFormat="1" applyFont="1" applyAlignment="1">
      <alignment/>
    </xf>
    <xf numFmtId="37" fontId="2" fillId="2" borderId="1" xfId="0" applyNumberFormat="1" applyFont="1" applyBorder="1" applyAlignment="1">
      <alignment/>
    </xf>
    <xf numFmtId="3" fontId="2" fillId="2" borderId="1" xfId="0" applyNumberFormat="1" applyFont="1" applyBorder="1" applyAlignment="1">
      <alignment/>
    </xf>
    <xf numFmtId="164" fontId="2" fillId="2" borderId="1" xfId="0" applyNumberFormat="1" applyFont="1" applyBorder="1" applyAlignment="1">
      <alignment/>
    </xf>
    <xf numFmtId="168" fontId="2" fillId="2" borderId="0" xfId="0" applyNumberFormat="1" applyFont="1" applyAlignment="1">
      <alignment/>
    </xf>
    <xf numFmtId="164" fontId="2" fillId="2" borderId="0" xfId="0" applyNumberFormat="1" applyFont="1" applyAlignment="1">
      <alignment horizontal="center"/>
    </xf>
    <xf numFmtId="3" fontId="2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5"/>
  <sheetViews>
    <sheetView tabSelected="1" showOutlineSymbols="0" zoomScale="87" zoomScaleNormal="87" workbookViewId="0" topLeftCell="A1">
      <selection activeCell="I32" sqref="I32"/>
    </sheetView>
  </sheetViews>
  <sheetFormatPr defaultColWidth="8.7109375" defaultRowHeight="12"/>
  <cols>
    <col min="1" max="1" width="19.00390625" style="0" customWidth="1"/>
    <col min="2" max="2" width="4.7109375" style="0" customWidth="1"/>
    <col min="3" max="3" width="9.00390625" style="0" customWidth="1"/>
    <col min="4" max="4" width="4.28125" style="0" customWidth="1"/>
    <col min="5" max="5" width="10.140625" style="27" customWidth="1"/>
    <col min="6" max="6" width="10.140625" style="3" customWidth="1"/>
    <col min="7" max="7" width="10.00390625" style="27" customWidth="1"/>
    <col min="8" max="8" width="10.140625" style="0" customWidth="1"/>
    <col min="9" max="9" width="10.140625" style="27" customWidth="1"/>
    <col min="10" max="12" width="10.140625" style="0" customWidth="1"/>
    <col min="13" max="13" width="10.00390625" style="0" customWidth="1"/>
    <col min="14" max="14" width="8.140625" style="0" customWidth="1"/>
    <col min="15" max="15" width="17.28125" style="0" hidden="1" customWidth="1"/>
    <col min="16" max="16" width="6.00390625" style="0" hidden="1" customWidth="1"/>
    <col min="17" max="17" width="10.28125" style="0" hidden="1" customWidth="1"/>
    <col min="18" max="18" width="9.8515625" style="0" hidden="1" customWidth="1"/>
    <col min="19" max="19" width="10.7109375" style="0" hidden="1" customWidth="1"/>
    <col min="20" max="20" width="9.421875" style="0" hidden="1" customWidth="1"/>
    <col min="21" max="21" width="7.140625" style="0" hidden="1" customWidth="1"/>
    <col min="22" max="22" width="8.7109375" style="0" hidden="1" customWidth="1"/>
    <col min="23" max="23" width="9.00390625" style="0" hidden="1" customWidth="1"/>
    <col min="24" max="24" width="8.140625" style="0" hidden="1" customWidth="1"/>
    <col min="25" max="16384" width="8.140625" style="0" customWidth="1"/>
  </cols>
  <sheetData>
    <row r="1" spans="1:25" ht="11.25">
      <c r="A1" s="8" t="s">
        <v>0</v>
      </c>
      <c r="B1" s="8"/>
      <c r="C1" s="8"/>
      <c r="D1" s="8"/>
      <c r="E1" s="24"/>
      <c r="F1" s="10"/>
      <c r="G1" s="24"/>
      <c r="H1" s="10"/>
      <c r="I1" s="24"/>
      <c r="J1" s="8"/>
      <c r="K1" s="10"/>
      <c r="L1" s="1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1.25">
      <c r="A2" s="8" t="s">
        <v>1</v>
      </c>
      <c r="B2" s="8"/>
      <c r="C2" s="8"/>
      <c r="D2" s="8"/>
      <c r="E2" s="24"/>
      <c r="F2" s="10"/>
      <c r="G2" s="24"/>
      <c r="H2" s="10"/>
      <c r="I2" s="24"/>
      <c r="J2" s="8"/>
      <c r="K2" s="10"/>
      <c r="L2" s="1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1.25">
      <c r="A3" s="8"/>
      <c r="B3" s="8"/>
      <c r="C3" s="8"/>
      <c r="D3" s="8"/>
      <c r="E3" s="24"/>
      <c r="F3" s="10"/>
      <c r="G3" s="24"/>
      <c r="H3" s="10"/>
      <c r="I3" s="24"/>
      <c r="J3" s="8"/>
      <c r="K3" s="10"/>
      <c r="L3" s="10"/>
      <c r="M3" s="8"/>
      <c r="N3" s="8"/>
      <c r="O3" s="8"/>
      <c r="P3" s="8"/>
      <c r="Q3" s="11"/>
      <c r="R3" s="8"/>
      <c r="S3" s="11"/>
      <c r="T3" s="8"/>
      <c r="U3" s="8"/>
      <c r="V3" s="8"/>
      <c r="W3" s="8"/>
      <c r="X3" s="8"/>
      <c r="Y3" s="8"/>
    </row>
    <row r="4" spans="1:25" ht="11.25">
      <c r="A4" s="12" t="s">
        <v>251</v>
      </c>
      <c r="B4" s="8"/>
      <c r="C4" s="8"/>
      <c r="D4" s="8" t="s">
        <v>244</v>
      </c>
      <c r="E4" s="24"/>
      <c r="F4" s="10"/>
      <c r="G4" s="24"/>
      <c r="H4" s="10"/>
      <c r="I4" s="24"/>
      <c r="J4" s="8"/>
      <c r="K4" s="10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1.25">
      <c r="A5" s="8"/>
      <c r="B5" s="8"/>
      <c r="C5" s="8"/>
      <c r="D5" s="8"/>
      <c r="E5" s="24"/>
      <c r="F5" s="10"/>
      <c r="G5" s="24"/>
      <c r="H5" s="10"/>
      <c r="I5" s="24"/>
      <c r="J5" s="8"/>
      <c r="K5" s="10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7" ht="11.25">
      <c r="A6" s="13" t="s">
        <v>2</v>
      </c>
      <c r="B6" s="13" t="s">
        <v>2</v>
      </c>
      <c r="C6" s="13" t="s">
        <v>2</v>
      </c>
      <c r="D6" s="13" t="s">
        <v>2</v>
      </c>
      <c r="E6" s="25" t="s">
        <v>2</v>
      </c>
      <c r="F6" s="14" t="s">
        <v>2</v>
      </c>
      <c r="G6" s="25" t="s">
        <v>2</v>
      </c>
      <c r="H6" s="14" t="s">
        <v>2</v>
      </c>
      <c r="I6" s="25" t="s">
        <v>2</v>
      </c>
      <c r="J6" s="13" t="s">
        <v>2</v>
      </c>
      <c r="K6" s="14" t="s">
        <v>2</v>
      </c>
      <c r="L6" s="14" t="s">
        <v>2</v>
      </c>
      <c r="M6" s="13" t="s">
        <v>2</v>
      </c>
      <c r="N6" s="8"/>
      <c r="O6" s="8"/>
      <c r="P6" s="8"/>
      <c r="Q6" s="9"/>
      <c r="R6" s="8"/>
      <c r="S6" s="9"/>
      <c r="T6" s="15"/>
      <c r="U6" s="8"/>
      <c r="V6" s="8"/>
      <c r="W6" s="8"/>
      <c r="X6" s="8"/>
      <c r="Y6" s="16"/>
      <c r="AA6" s="7"/>
    </row>
    <row r="7" spans="1:27" ht="11.25">
      <c r="A7" s="8"/>
      <c r="B7" s="8"/>
      <c r="C7" s="8"/>
      <c r="D7" s="8"/>
      <c r="E7" s="24"/>
      <c r="F7" s="10"/>
      <c r="G7" s="24"/>
      <c r="H7" s="10"/>
      <c r="I7" s="24"/>
      <c r="J7" s="8"/>
      <c r="K7" s="10"/>
      <c r="L7" s="10"/>
      <c r="M7" s="8"/>
      <c r="N7" s="8"/>
      <c r="O7" s="8"/>
      <c r="P7" s="8"/>
      <c r="Q7" s="9"/>
      <c r="R7" s="8"/>
      <c r="S7" s="9"/>
      <c r="T7" s="15"/>
      <c r="U7" s="8"/>
      <c r="V7" s="8"/>
      <c r="W7" s="8"/>
      <c r="X7" s="17"/>
      <c r="Y7" s="17"/>
      <c r="Z7" s="6"/>
      <c r="AA7" s="6"/>
    </row>
    <row r="8" spans="1:27" ht="11.25">
      <c r="A8" s="8" t="s">
        <v>3</v>
      </c>
      <c r="B8" s="8"/>
      <c r="C8" s="8"/>
      <c r="D8" s="8"/>
      <c r="E8" s="38" t="s">
        <v>4</v>
      </c>
      <c r="F8" s="38"/>
      <c r="G8" s="39" t="s">
        <v>5</v>
      </c>
      <c r="H8" s="39"/>
      <c r="I8" s="39" t="s">
        <v>6</v>
      </c>
      <c r="J8" s="39"/>
      <c r="K8" s="38" t="s">
        <v>7</v>
      </c>
      <c r="L8" s="38"/>
      <c r="M8" s="38"/>
      <c r="N8" s="8"/>
      <c r="O8" s="8"/>
      <c r="P8" s="8"/>
      <c r="Q8" s="9"/>
      <c r="R8" s="8"/>
      <c r="S8" s="9"/>
      <c r="T8" s="15"/>
      <c r="U8" s="8"/>
      <c r="V8" s="8"/>
      <c r="W8" s="8"/>
      <c r="X8" s="17"/>
      <c r="Y8" s="17"/>
      <c r="Z8" s="6"/>
      <c r="AA8" s="6"/>
    </row>
    <row r="9" spans="1:25" ht="11.25">
      <c r="A9" s="13" t="s">
        <v>9</v>
      </c>
      <c r="B9" s="13" t="s">
        <v>9</v>
      </c>
      <c r="C9" s="13" t="s">
        <v>9</v>
      </c>
      <c r="D9" s="13" t="s">
        <v>9</v>
      </c>
      <c r="E9" s="25" t="s">
        <v>9</v>
      </c>
      <c r="F9" s="14" t="s">
        <v>9</v>
      </c>
      <c r="G9" s="25" t="s">
        <v>9</v>
      </c>
      <c r="H9" s="14" t="s">
        <v>9</v>
      </c>
      <c r="I9" s="25" t="s">
        <v>9</v>
      </c>
      <c r="J9" s="13" t="s">
        <v>9</v>
      </c>
      <c r="K9" s="14" t="s">
        <v>9</v>
      </c>
      <c r="L9" s="14" t="s">
        <v>9</v>
      </c>
      <c r="M9" s="13" t="s">
        <v>9</v>
      </c>
      <c r="N9" s="8"/>
      <c r="O9" s="17"/>
      <c r="P9" s="8"/>
      <c r="Q9" s="9"/>
      <c r="R9" s="8"/>
      <c r="S9" s="9"/>
      <c r="T9" s="15"/>
      <c r="U9" s="8"/>
      <c r="V9" s="8"/>
      <c r="W9" s="8"/>
      <c r="X9" s="8"/>
      <c r="Y9" s="8"/>
    </row>
    <row r="10" spans="1:31" ht="11.25">
      <c r="A10" s="8"/>
      <c r="B10" s="8"/>
      <c r="C10" s="8"/>
      <c r="D10" s="8"/>
      <c r="E10" s="26" t="s">
        <v>11</v>
      </c>
      <c r="F10" s="19" t="s">
        <v>12</v>
      </c>
      <c r="G10" s="26" t="s">
        <v>11</v>
      </c>
      <c r="H10" s="19" t="s">
        <v>12</v>
      </c>
      <c r="I10" s="26" t="s">
        <v>11</v>
      </c>
      <c r="J10" s="17" t="s">
        <v>12</v>
      </c>
      <c r="K10" s="19" t="s">
        <v>13</v>
      </c>
      <c r="L10" s="19" t="s">
        <v>14</v>
      </c>
      <c r="M10" s="8"/>
      <c r="N10" s="8"/>
      <c r="O10" s="8"/>
      <c r="P10" s="8"/>
      <c r="Q10" s="8"/>
      <c r="R10" s="8"/>
      <c r="S10" s="8"/>
      <c r="T10" s="15"/>
      <c r="U10" s="8"/>
      <c r="V10" s="9"/>
      <c r="W10" s="18"/>
      <c r="X10" s="8"/>
      <c r="Y10" s="8"/>
      <c r="AB10" s="5"/>
      <c r="AC10" s="5"/>
      <c r="AD10" s="5"/>
      <c r="AE10" s="5"/>
    </row>
    <row r="11" spans="1:31" ht="11.25">
      <c r="A11" s="8"/>
      <c r="B11" s="8" t="s">
        <v>15</v>
      </c>
      <c r="C11" s="8"/>
      <c r="D11" s="8" t="s">
        <v>16</v>
      </c>
      <c r="E11" s="26" t="s">
        <v>17</v>
      </c>
      <c r="F11" s="19" t="s">
        <v>18</v>
      </c>
      <c r="G11" s="26" t="s">
        <v>17</v>
      </c>
      <c r="H11" s="19" t="s">
        <v>18</v>
      </c>
      <c r="I11" s="26" t="s">
        <v>17</v>
      </c>
      <c r="J11" s="17" t="s">
        <v>18</v>
      </c>
      <c r="K11" s="19" t="s">
        <v>19</v>
      </c>
      <c r="L11" s="19" t="s">
        <v>19</v>
      </c>
      <c r="M11" s="17" t="s">
        <v>10</v>
      </c>
      <c r="N11" s="8"/>
      <c r="O11" s="8"/>
      <c r="P11" s="8"/>
      <c r="Q11" s="9"/>
      <c r="R11" s="8"/>
      <c r="S11" s="9"/>
      <c r="T11" s="15"/>
      <c r="U11" s="8"/>
      <c r="V11" s="8"/>
      <c r="W11" s="18"/>
      <c r="X11" s="9"/>
      <c r="Y11" s="15"/>
      <c r="Z11" s="5"/>
      <c r="AA11" s="2"/>
      <c r="AB11" s="5"/>
      <c r="AC11" s="5"/>
      <c r="AD11" s="5"/>
      <c r="AE11" s="5"/>
    </row>
    <row r="12" spans="1:33" ht="11.25">
      <c r="A12" s="8" t="s">
        <v>20</v>
      </c>
      <c r="B12" s="8" t="s">
        <v>21</v>
      </c>
      <c r="C12" s="8" t="s">
        <v>8</v>
      </c>
      <c r="D12" s="8" t="s">
        <v>22</v>
      </c>
      <c r="E12" s="26" t="s">
        <v>23</v>
      </c>
      <c r="F12" s="19" t="s">
        <v>24</v>
      </c>
      <c r="G12" s="26" t="s">
        <v>25</v>
      </c>
      <c r="H12" s="19" t="s">
        <v>26</v>
      </c>
      <c r="I12" s="26" t="s">
        <v>27</v>
      </c>
      <c r="J12" s="17" t="s">
        <v>28</v>
      </c>
      <c r="K12" s="19" t="s">
        <v>29</v>
      </c>
      <c r="L12" s="19" t="s">
        <v>30</v>
      </c>
      <c r="M12" s="17" t="s">
        <v>31</v>
      </c>
      <c r="N12" s="8"/>
      <c r="O12" s="8"/>
      <c r="P12" s="8"/>
      <c r="Q12" s="9"/>
      <c r="R12" s="8"/>
      <c r="S12" s="9"/>
      <c r="T12" s="15"/>
      <c r="U12" s="8"/>
      <c r="V12" s="8"/>
      <c r="W12" s="18"/>
      <c r="X12" s="9"/>
      <c r="Y12" s="9"/>
      <c r="Z12" s="5"/>
      <c r="AA12" s="5"/>
      <c r="AB12" s="5"/>
      <c r="AC12" s="5"/>
      <c r="AD12" s="5"/>
      <c r="AE12" s="5"/>
      <c r="AF12" s="2"/>
      <c r="AG12" s="2"/>
    </row>
    <row r="13" spans="1:31" ht="11.25">
      <c r="A13" s="13" t="s">
        <v>2</v>
      </c>
      <c r="B13" s="13" t="s">
        <v>2</v>
      </c>
      <c r="C13" s="13" t="s">
        <v>2</v>
      </c>
      <c r="D13" s="13" t="s">
        <v>2</v>
      </c>
      <c r="E13" s="25" t="s">
        <v>2</v>
      </c>
      <c r="F13" s="14" t="s">
        <v>2</v>
      </c>
      <c r="G13" s="25" t="s">
        <v>2</v>
      </c>
      <c r="H13" s="14" t="s">
        <v>2</v>
      </c>
      <c r="I13" s="25" t="s">
        <v>2</v>
      </c>
      <c r="J13" s="13" t="s">
        <v>2</v>
      </c>
      <c r="K13" s="14" t="s">
        <v>2</v>
      </c>
      <c r="L13" s="14" t="s">
        <v>2</v>
      </c>
      <c r="M13" s="13" t="s">
        <v>2</v>
      </c>
      <c r="N13" s="8"/>
      <c r="O13" s="20" t="s">
        <v>228</v>
      </c>
      <c r="P13" s="29">
        <v>10</v>
      </c>
      <c r="Q13" s="29" t="s">
        <v>252</v>
      </c>
      <c r="R13" s="29" t="s">
        <v>247</v>
      </c>
      <c r="S13" s="29" t="s">
        <v>248</v>
      </c>
      <c r="T13" s="30">
        <v>38262</v>
      </c>
      <c r="U13" s="29" t="s">
        <v>253</v>
      </c>
      <c r="V13" s="29" t="s">
        <v>254</v>
      </c>
      <c r="W13" s="29" t="s">
        <v>255</v>
      </c>
      <c r="X13" s="9"/>
      <c r="Y13" s="15"/>
      <c r="Z13" s="5"/>
      <c r="AA13" s="2"/>
      <c r="AB13" s="5"/>
      <c r="AC13" s="5"/>
      <c r="AD13" s="5"/>
      <c r="AE13" s="5"/>
    </row>
    <row r="14" spans="1:31" ht="11.25">
      <c r="A14" s="9" t="s">
        <v>32</v>
      </c>
      <c r="B14" s="9" t="s">
        <v>33</v>
      </c>
      <c r="C14" s="9" t="s">
        <v>34</v>
      </c>
      <c r="D14" s="9" t="s">
        <v>35</v>
      </c>
      <c r="E14" s="24">
        <f aca="true" t="shared" si="0" ref="E14:E50">Q14</f>
        <v>3396</v>
      </c>
      <c r="F14" s="10">
        <f aca="true" t="shared" si="1" ref="F14:F50">R14</f>
        <v>47120</v>
      </c>
      <c r="G14" s="24">
        <f aca="true" t="shared" si="2" ref="G14:G50">S14</f>
        <v>0</v>
      </c>
      <c r="H14" s="10">
        <f aca="true" t="shared" si="3" ref="H14:H50">T14</f>
        <v>0</v>
      </c>
      <c r="I14" s="24">
        <f>E14+G14</f>
        <v>3396</v>
      </c>
      <c r="J14" s="10">
        <f>F14+H14</f>
        <v>47120</v>
      </c>
      <c r="K14" s="10">
        <f>F14/15</f>
        <v>3141.3333333333335</v>
      </c>
      <c r="L14" s="10">
        <f>H14/15</f>
        <v>0</v>
      </c>
      <c r="M14" s="10">
        <f>K14+L14</f>
        <v>3141.3333333333335</v>
      </c>
      <c r="N14" s="21"/>
      <c r="O14" s="17"/>
      <c r="P14" s="29">
        <v>1</v>
      </c>
      <c r="Q14" s="29">
        <v>3396</v>
      </c>
      <c r="R14" s="29">
        <v>47120</v>
      </c>
      <c r="S14" s="29">
        <v>0</v>
      </c>
      <c r="T14" s="29">
        <v>0</v>
      </c>
      <c r="U14" s="29">
        <v>3396</v>
      </c>
      <c r="V14" s="29">
        <v>47120</v>
      </c>
      <c r="W14" s="29"/>
      <c r="X14" s="9"/>
      <c r="Y14" s="15"/>
      <c r="Z14" s="5"/>
      <c r="AA14" s="2"/>
      <c r="AB14" s="5"/>
      <c r="AC14" s="5"/>
      <c r="AD14" s="5"/>
      <c r="AE14" s="5"/>
    </row>
    <row r="15" spans="1:33" ht="11.25">
      <c r="A15" s="9" t="s">
        <v>32</v>
      </c>
      <c r="B15" s="9" t="s">
        <v>33</v>
      </c>
      <c r="C15" s="9" t="s">
        <v>36</v>
      </c>
      <c r="D15" s="9" t="s">
        <v>37</v>
      </c>
      <c r="E15" s="24">
        <f t="shared" si="0"/>
        <v>717</v>
      </c>
      <c r="F15" s="10">
        <f t="shared" si="1"/>
        <v>10239</v>
      </c>
      <c r="G15" s="24">
        <f t="shared" si="2"/>
        <v>0</v>
      </c>
      <c r="H15" s="10">
        <f t="shared" si="3"/>
        <v>0</v>
      </c>
      <c r="I15" s="24">
        <f aca="true" t="shared" si="4" ref="I15:I50">E15+G15</f>
        <v>717</v>
      </c>
      <c r="J15" s="10">
        <f aca="true" t="shared" si="5" ref="J15:J50">F15+H15</f>
        <v>10239</v>
      </c>
      <c r="K15" s="10">
        <f aca="true" t="shared" si="6" ref="K15:K25">F15/15</f>
        <v>682.6</v>
      </c>
      <c r="L15" s="10">
        <f aca="true" t="shared" si="7" ref="L15:L25">H15/15</f>
        <v>0</v>
      </c>
      <c r="M15" s="10">
        <f aca="true" t="shared" si="8" ref="M15:M50">K15+L15</f>
        <v>682.6</v>
      </c>
      <c r="N15" s="8"/>
      <c r="O15" s="8"/>
      <c r="P15" s="29">
        <v>2</v>
      </c>
      <c r="Q15" s="29">
        <v>717</v>
      </c>
      <c r="R15" s="29">
        <v>10239</v>
      </c>
      <c r="S15" s="29">
        <v>0</v>
      </c>
      <c r="T15" s="29">
        <v>0</v>
      </c>
      <c r="U15" s="29">
        <v>717</v>
      </c>
      <c r="V15" s="29">
        <v>10239</v>
      </c>
      <c r="W15" s="29"/>
      <c r="X15" s="9"/>
      <c r="Y15" s="9"/>
      <c r="Z15" s="5"/>
      <c r="AA15" s="5"/>
      <c r="AB15" s="5"/>
      <c r="AC15" s="5"/>
      <c r="AD15" s="5"/>
      <c r="AE15" s="5"/>
      <c r="AF15" s="2"/>
      <c r="AG15" s="2"/>
    </row>
    <row r="16" spans="1:31" ht="11.25">
      <c r="A16" s="9" t="s">
        <v>32</v>
      </c>
      <c r="B16" s="9" t="s">
        <v>38</v>
      </c>
      <c r="C16" s="9" t="s">
        <v>34</v>
      </c>
      <c r="D16" s="9" t="s">
        <v>39</v>
      </c>
      <c r="E16" s="24">
        <f t="shared" si="0"/>
        <v>28</v>
      </c>
      <c r="F16" s="10">
        <f t="shared" si="1"/>
        <v>241</v>
      </c>
      <c r="G16" s="24">
        <f t="shared" si="2"/>
        <v>0</v>
      </c>
      <c r="H16" s="10">
        <f t="shared" si="3"/>
        <v>0</v>
      </c>
      <c r="I16" s="24">
        <f t="shared" si="4"/>
        <v>28</v>
      </c>
      <c r="J16" s="10">
        <f t="shared" si="5"/>
        <v>241</v>
      </c>
      <c r="K16" s="10">
        <f t="shared" si="6"/>
        <v>16.066666666666666</v>
      </c>
      <c r="L16" s="10">
        <f t="shared" si="7"/>
        <v>0</v>
      </c>
      <c r="M16" s="10">
        <f t="shared" si="8"/>
        <v>16.066666666666666</v>
      </c>
      <c r="N16" s="8"/>
      <c r="O16" s="17"/>
      <c r="P16" s="29">
        <v>4</v>
      </c>
      <c r="Q16" s="29">
        <v>28</v>
      </c>
      <c r="R16" s="29">
        <v>241</v>
      </c>
      <c r="S16" s="29">
        <v>0</v>
      </c>
      <c r="T16" s="29">
        <v>0</v>
      </c>
      <c r="U16" s="29">
        <v>28</v>
      </c>
      <c r="V16" s="29">
        <v>241</v>
      </c>
      <c r="W16" s="29"/>
      <c r="X16" s="9"/>
      <c r="Y16" s="15"/>
      <c r="Z16" s="5"/>
      <c r="AA16" s="2"/>
      <c r="AB16" s="5"/>
      <c r="AC16" s="5"/>
      <c r="AD16" s="5"/>
      <c r="AE16" s="5"/>
    </row>
    <row r="17" spans="1:31" ht="11.25">
      <c r="A17" s="9" t="s">
        <v>32</v>
      </c>
      <c r="B17" s="9" t="s">
        <v>38</v>
      </c>
      <c r="C17" s="9" t="s">
        <v>36</v>
      </c>
      <c r="D17" s="9" t="s">
        <v>41</v>
      </c>
      <c r="E17" s="24">
        <f t="shared" si="0"/>
        <v>26</v>
      </c>
      <c r="F17" s="10">
        <f t="shared" si="1"/>
        <v>215</v>
      </c>
      <c r="G17" s="24">
        <f t="shared" si="2"/>
        <v>0</v>
      </c>
      <c r="H17" s="10">
        <f t="shared" si="3"/>
        <v>0</v>
      </c>
      <c r="I17" s="24">
        <f t="shared" si="4"/>
        <v>26</v>
      </c>
      <c r="J17" s="10">
        <f t="shared" si="5"/>
        <v>215</v>
      </c>
      <c r="K17" s="10">
        <f t="shared" si="6"/>
        <v>14.333333333333334</v>
      </c>
      <c r="L17" s="10">
        <f t="shared" si="7"/>
        <v>0</v>
      </c>
      <c r="M17" s="10">
        <f t="shared" si="8"/>
        <v>14.333333333333334</v>
      </c>
      <c r="N17" s="8"/>
      <c r="O17" s="8"/>
      <c r="P17" s="29">
        <v>5</v>
      </c>
      <c r="Q17" s="29">
        <v>26</v>
      </c>
      <c r="R17" s="29">
        <v>215</v>
      </c>
      <c r="S17" s="29">
        <v>0</v>
      </c>
      <c r="T17" s="29">
        <v>0</v>
      </c>
      <c r="U17" s="29">
        <v>26</v>
      </c>
      <c r="V17" s="29">
        <v>215</v>
      </c>
      <c r="W17" s="29"/>
      <c r="X17" s="9"/>
      <c r="Y17" s="15"/>
      <c r="Z17" s="5"/>
      <c r="AA17" s="2"/>
      <c r="AB17" s="5"/>
      <c r="AC17" s="5"/>
      <c r="AD17" s="5"/>
      <c r="AE17" s="5"/>
    </row>
    <row r="18" spans="1:33" ht="11.25">
      <c r="A18" s="9" t="s">
        <v>42</v>
      </c>
      <c r="B18" s="9" t="s">
        <v>33</v>
      </c>
      <c r="C18" s="9" t="s">
        <v>34</v>
      </c>
      <c r="D18" s="9" t="s">
        <v>43</v>
      </c>
      <c r="E18" s="24">
        <f t="shared" si="0"/>
        <v>11590</v>
      </c>
      <c r="F18" s="10">
        <f t="shared" si="1"/>
        <v>161664</v>
      </c>
      <c r="G18" s="24">
        <f t="shared" si="2"/>
        <v>0</v>
      </c>
      <c r="H18" s="10">
        <f t="shared" si="3"/>
        <v>0</v>
      </c>
      <c r="I18" s="24">
        <f t="shared" si="4"/>
        <v>11590</v>
      </c>
      <c r="J18" s="10">
        <f t="shared" si="5"/>
        <v>161664</v>
      </c>
      <c r="K18" s="10">
        <f t="shared" si="6"/>
        <v>10777.6</v>
      </c>
      <c r="L18" s="10">
        <f t="shared" si="7"/>
        <v>0</v>
      </c>
      <c r="M18" s="10">
        <f t="shared" si="8"/>
        <v>10777.6</v>
      </c>
      <c r="N18" s="8"/>
      <c r="O18" s="8"/>
      <c r="P18" s="29">
        <v>7</v>
      </c>
      <c r="Q18" s="29">
        <v>11590</v>
      </c>
      <c r="R18" s="29">
        <v>161664</v>
      </c>
      <c r="S18" s="29">
        <v>0</v>
      </c>
      <c r="T18" s="29">
        <v>0</v>
      </c>
      <c r="U18" s="29">
        <v>11590</v>
      </c>
      <c r="V18" s="29">
        <v>161664</v>
      </c>
      <c r="W18" s="29"/>
      <c r="X18" s="9"/>
      <c r="Y18" s="9"/>
      <c r="Z18" s="5"/>
      <c r="AA18" s="5"/>
      <c r="AB18" s="5"/>
      <c r="AC18" s="5"/>
      <c r="AD18" s="5"/>
      <c r="AE18" s="5"/>
      <c r="AF18" s="2"/>
      <c r="AG18" s="2"/>
    </row>
    <row r="19" spans="1:31" ht="11.25">
      <c r="A19" s="9" t="s">
        <v>42</v>
      </c>
      <c r="B19" s="9" t="s">
        <v>33</v>
      </c>
      <c r="C19" s="9" t="s">
        <v>36</v>
      </c>
      <c r="D19" s="9" t="s">
        <v>44</v>
      </c>
      <c r="E19" s="24">
        <f t="shared" si="0"/>
        <v>1626</v>
      </c>
      <c r="F19" s="10">
        <f t="shared" si="1"/>
        <v>22888</v>
      </c>
      <c r="G19" s="24">
        <f t="shared" si="2"/>
        <v>0</v>
      </c>
      <c r="H19" s="10">
        <f t="shared" si="3"/>
        <v>0</v>
      </c>
      <c r="I19" s="24">
        <f t="shared" si="4"/>
        <v>1626</v>
      </c>
      <c r="J19" s="10">
        <f t="shared" si="5"/>
        <v>22888</v>
      </c>
      <c r="K19" s="10">
        <f t="shared" si="6"/>
        <v>1525.8666666666666</v>
      </c>
      <c r="L19" s="10">
        <f t="shared" si="7"/>
        <v>0</v>
      </c>
      <c r="M19" s="10">
        <f t="shared" si="8"/>
        <v>1525.8666666666666</v>
      </c>
      <c r="N19" s="8"/>
      <c r="O19" s="8"/>
      <c r="P19" s="29">
        <v>8</v>
      </c>
      <c r="Q19" s="29">
        <v>1626</v>
      </c>
      <c r="R19" s="29">
        <v>22888</v>
      </c>
      <c r="S19" s="29">
        <v>0</v>
      </c>
      <c r="T19" s="29">
        <v>0</v>
      </c>
      <c r="U19" s="29">
        <v>1626</v>
      </c>
      <c r="V19" s="29">
        <v>22888</v>
      </c>
      <c r="W19" s="29"/>
      <c r="X19" s="9"/>
      <c r="Y19" s="9"/>
      <c r="Z19" s="5"/>
      <c r="AA19" s="5"/>
      <c r="AC19" s="5"/>
      <c r="AD19" s="5"/>
      <c r="AE19" s="5"/>
    </row>
    <row r="20" spans="1:31" ht="11.25">
      <c r="A20" s="9" t="s">
        <v>42</v>
      </c>
      <c r="B20" s="9" t="s">
        <v>38</v>
      </c>
      <c r="C20" s="9" t="s">
        <v>34</v>
      </c>
      <c r="D20" s="9" t="s">
        <v>45</v>
      </c>
      <c r="E20" s="24">
        <f t="shared" si="0"/>
        <v>728</v>
      </c>
      <c r="F20" s="10">
        <f t="shared" si="1"/>
        <v>5414</v>
      </c>
      <c r="G20" s="24">
        <f t="shared" si="2"/>
        <v>0</v>
      </c>
      <c r="H20" s="10">
        <f t="shared" si="3"/>
        <v>0</v>
      </c>
      <c r="I20" s="24">
        <f t="shared" si="4"/>
        <v>728</v>
      </c>
      <c r="J20" s="10">
        <f t="shared" si="5"/>
        <v>5414</v>
      </c>
      <c r="K20" s="10">
        <f t="shared" si="6"/>
        <v>360.93333333333334</v>
      </c>
      <c r="L20" s="10">
        <f t="shared" si="7"/>
        <v>0</v>
      </c>
      <c r="M20" s="10">
        <f t="shared" si="8"/>
        <v>360.93333333333334</v>
      </c>
      <c r="N20" s="8"/>
      <c r="O20" s="8"/>
      <c r="P20" s="29">
        <v>10</v>
      </c>
      <c r="Q20" s="29">
        <v>728</v>
      </c>
      <c r="R20" s="29">
        <v>5414</v>
      </c>
      <c r="S20" s="29">
        <v>0</v>
      </c>
      <c r="T20" s="29">
        <v>0</v>
      </c>
      <c r="U20" s="29">
        <v>728</v>
      </c>
      <c r="V20" s="29">
        <v>5414</v>
      </c>
      <c r="W20" s="29"/>
      <c r="X20" s="9"/>
      <c r="Y20" s="9"/>
      <c r="Z20" s="5"/>
      <c r="AA20" s="5"/>
      <c r="AC20" s="5"/>
      <c r="AD20" s="5"/>
      <c r="AE20" s="5"/>
    </row>
    <row r="21" spans="1:33" ht="11.25">
      <c r="A21" s="9" t="s">
        <v>42</v>
      </c>
      <c r="B21" s="9" t="s">
        <v>38</v>
      </c>
      <c r="C21" s="9" t="s">
        <v>36</v>
      </c>
      <c r="D21" s="9" t="s">
        <v>46</v>
      </c>
      <c r="E21" s="24">
        <f t="shared" si="0"/>
        <v>68</v>
      </c>
      <c r="F21" s="10">
        <f t="shared" si="1"/>
        <v>534</v>
      </c>
      <c r="G21" s="24">
        <f t="shared" si="2"/>
        <v>0</v>
      </c>
      <c r="H21" s="10">
        <f t="shared" si="3"/>
        <v>0</v>
      </c>
      <c r="I21" s="24">
        <f t="shared" si="4"/>
        <v>68</v>
      </c>
      <c r="J21" s="10">
        <f t="shared" si="5"/>
        <v>534</v>
      </c>
      <c r="K21" s="10">
        <f t="shared" si="6"/>
        <v>35.6</v>
      </c>
      <c r="L21" s="10">
        <f t="shared" si="7"/>
        <v>0</v>
      </c>
      <c r="M21" s="10">
        <f t="shared" si="8"/>
        <v>35.6</v>
      </c>
      <c r="N21" s="8"/>
      <c r="O21" s="8"/>
      <c r="P21" s="29">
        <v>11</v>
      </c>
      <c r="Q21" s="29">
        <v>68</v>
      </c>
      <c r="R21" s="29">
        <v>534</v>
      </c>
      <c r="S21" s="29">
        <v>0</v>
      </c>
      <c r="T21" s="29">
        <v>0</v>
      </c>
      <c r="U21" s="29">
        <v>68</v>
      </c>
      <c r="V21" s="29">
        <v>534</v>
      </c>
      <c r="W21" s="29"/>
      <c r="X21" s="9"/>
      <c r="Y21" s="9"/>
      <c r="Z21" s="5"/>
      <c r="AA21" s="5"/>
      <c r="AB21" s="5"/>
      <c r="AC21" s="5"/>
      <c r="AD21" s="5"/>
      <c r="AE21" s="5"/>
      <c r="AF21" s="2"/>
      <c r="AG21" s="2"/>
    </row>
    <row r="22" spans="1:27" ht="11.25">
      <c r="A22" s="9" t="s">
        <v>47</v>
      </c>
      <c r="B22" s="9" t="s">
        <v>33</v>
      </c>
      <c r="C22" s="9" t="s">
        <v>34</v>
      </c>
      <c r="D22" s="9" t="s">
        <v>48</v>
      </c>
      <c r="E22" s="24">
        <f t="shared" si="0"/>
        <v>3</v>
      </c>
      <c r="F22" s="10">
        <f t="shared" si="1"/>
        <v>42</v>
      </c>
      <c r="G22" s="24">
        <f t="shared" si="2"/>
        <v>0</v>
      </c>
      <c r="H22" s="10">
        <f t="shared" si="3"/>
        <v>0</v>
      </c>
      <c r="I22" s="24">
        <f t="shared" si="4"/>
        <v>3</v>
      </c>
      <c r="J22" s="10">
        <f t="shared" si="5"/>
        <v>42</v>
      </c>
      <c r="K22" s="10">
        <f t="shared" si="6"/>
        <v>2.8</v>
      </c>
      <c r="L22" s="10">
        <f t="shared" si="7"/>
        <v>0</v>
      </c>
      <c r="M22" s="10">
        <f t="shared" si="8"/>
        <v>2.8</v>
      </c>
      <c r="N22" s="8"/>
      <c r="O22" s="8"/>
      <c r="P22" s="29">
        <v>13</v>
      </c>
      <c r="Q22" s="29">
        <v>3</v>
      </c>
      <c r="R22" s="29">
        <v>42</v>
      </c>
      <c r="S22" s="29">
        <v>0</v>
      </c>
      <c r="T22" s="29">
        <v>0</v>
      </c>
      <c r="U22" s="29">
        <v>3</v>
      </c>
      <c r="V22" s="29">
        <v>42</v>
      </c>
      <c r="W22" s="29"/>
      <c r="X22" s="15"/>
      <c r="Y22" s="15"/>
      <c r="Z22" s="2"/>
      <c r="AA22" s="2"/>
    </row>
    <row r="23" spans="1:31" ht="11.25">
      <c r="A23" s="9" t="s">
        <v>47</v>
      </c>
      <c r="B23" s="9" t="s">
        <v>33</v>
      </c>
      <c r="C23" s="9" t="s">
        <v>36</v>
      </c>
      <c r="D23" s="9" t="s">
        <v>50</v>
      </c>
      <c r="E23" s="24">
        <f t="shared" si="0"/>
        <v>47</v>
      </c>
      <c r="F23" s="10">
        <f t="shared" si="1"/>
        <v>603</v>
      </c>
      <c r="G23" s="24">
        <f t="shared" si="2"/>
        <v>0</v>
      </c>
      <c r="H23" s="10">
        <f t="shared" si="3"/>
        <v>0</v>
      </c>
      <c r="I23" s="24">
        <f t="shared" si="4"/>
        <v>47</v>
      </c>
      <c r="J23" s="10">
        <f t="shared" si="5"/>
        <v>603</v>
      </c>
      <c r="K23" s="10">
        <f t="shared" si="6"/>
        <v>40.2</v>
      </c>
      <c r="L23" s="10">
        <f t="shared" si="7"/>
        <v>0</v>
      </c>
      <c r="M23" s="10">
        <f t="shared" si="8"/>
        <v>40.2</v>
      </c>
      <c r="N23" s="8"/>
      <c r="O23" s="17"/>
      <c r="P23" s="29">
        <v>14</v>
      </c>
      <c r="Q23" s="29">
        <v>47</v>
      </c>
      <c r="R23" s="29">
        <v>603</v>
      </c>
      <c r="S23" s="29">
        <v>0</v>
      </c>
      <c r="T23" s="29">
        <v>0</v>
      </c>
      <c r="U23" s="29">
        <v>47</v>
      </c>
      <c r="V23" s="29">
        <v>603</v>
      </c>
      <c r="W23" s="29"/>
      <c r="X23" s="15"/>
      <c r="Y23" s="15"/>
      <c r="Z23" s="2"/>
      <c r="AA23" s="2"/>
      <c r="AC23" s="5"/>
      <c r="AD23" s="5"/>
      <c r="AE23" s="5"/>
    </row>
    <row r="24" spans="1:31" ht="11.25">
      <c r="A24" s="9" t="s">
        <v>47</v>
      </c>
      <c r="B24" s="9" t="s">
        <v>38</v>
      </c>
      <c r="C24" s="9" t="s">
        <v>34</v>
      </c>
      <c r="D24" s="9" t="s">
        <v>51</v>
      </c>
      <c r="E24" s="24">
        <f t="shared" si="0"/>
        <v>184</v>
      </c>
      <c r="F24" s="10">
        <f t="shared" si="1"/>
        <v>745</v>
      </c>
      <c r="G24" s="24">
        <f t="shared" si="2"/>
        <v>0</v>
      </c>
      <c r="H24" s="10">
        <f t="shared" si="3"/>
        <v>0</v>
      </c>
      <c r="I24" s="24">
        <f t="shared" si="4"/>
        <v>184</v>
      </c>
      <c r="J24" s="10">
        <f t="shared" si="5"/>
        <v>745</v>
      </c>
      <c r="K24" s="10">
        <f t="shared" si="6"/>
        <v>49.666666666666664</v>
      </c>
      <c r="L24" s="10">
        <f t="shared" si="7"/>
        <v>0</v>
      </c>
      <c r="M24" s="10">
        <f t="shared" si="8"/>
        <v>49.666666666666664</v>
      </c>
      <c r="N24" s="8"/>
      <c r="O24" s="8"/>
      <c r="P24" s="29">
        <v>16</v>
      </c>
      <c r="Q24" s="29">
        <v>184</v>
      </c>
      <c r="R24" s="29">
        <v>745</v>
      </c>
      <c r="S24" s="29">
        <v>0</v>
      </c>
      <c r="T24" s="29">
        <v>0</v>
      </c>
      <c r="U24" s="29">
        <v>184</v>
      </c>
      <c r="V24" s="29">
        <v>745</v>
      </c>
      <c r="W24" s="29"/>
      <c r="X24" s="15"/>
      <c r="Y24" s="15"/>
      <c r="Z24" s="2"/>
      <c r="AA24" s="2"/>
      <c r="AC24" s="5"/>
      <c r="AD24" s="5"/>
      <c r="AE24" s="5"/>
    </row>
    <row r="25" spans="1:33" ht="11.25">
      <c r="A25" s="9" t="s">
        <v>47</v>
      </c>
      <c r="B25" s="9" t="s">
        <v>38</v>
      </c>
      <c r="C25" s="9" t="s">
        <v>36</v>
      </c>
      <c r="D25" s="9" t="s">
        <v>52</v>
      </c>
      <c r="E25" s="24">
        <f t="shared" si="0"/>
        <v>18</v>
      </c>
      <c r="F25" s="10">
        <f t="shared" si="1"/>
        <v>91</v>
      </c>
      <c r="G25" s="24">
        <f t="shared" si="2"/>
        <v>0</v>
      </c>
      <c r="H25" s="10">
        <f t="shared" si="3"/>
        <v>0</v>
      </c>
      <c r="I25" s="24">
        <f t="shared" si="4"/>
        <v>18</v>
      </c>
      <c r="J25" s="10">
        <f t="shared" si="5"/>
        <v>91</v>
      </c>
      <c r="K25" s="10">
        <f t="shared" si="6"/>
        <v>6.066666666666666</v>
      </c>
      <c r="L25" s="10">
        <f t="shared" si="7"/>
        <v>0</v>
      </c>
      <c r="M25" s="10">
        <f t="shared" si="8"/>
        <v>6.066666666666666</v>
      </c>
      <c r="N25" s="8"/>
      <c r="O25" s="8"/>
      <c r="P25" s="29">
        <v>17</v>
      </c>
      <c r="Q25" s="29">
        <v>18</v>
      </c>
      <c r="R25" s="29">
        <v>91</v>
      </c>
      <c r="S25" s="29">
        <v>0</v>
      </c>
      <c r="T25" s="29">
        <v>0</v>
      </c>
      <c r="U25" s="29">
        <v>18</v>
      </c>
      <c r="V25" s="29">
        <v>91</v>
      </c>
      <c r="W25" s="29"/>
      <c r="X25" s="9"/>
      <c r="Y25" s="9"/>
      <c r="Z25" s="5"/>
      <c r="AA25" s="5"/>
      <c r="AB25" s="5"/>
      <c r="AC25" s="5"/>
      <c r="AD25" s="5"/>
      <c r="AE25" s="5"/>
      <c r="AF25" s="2"/>
      <c r="AG25" s="2"/>
    </row>
    <row r="26" spans="1:31" ht="11.25">
      <c r="A26" s="9" t="s">
        <v>53</v>
      </c>
      <c r="B26" s="9" t="s">
        <v>33</v>
      </c>
      <c r="C26" s="9" t="s">
        <v>34</v>
      </c>
      <c r="D26" s="9" t="s">
        <v>54</v>
      </c>
      <c r="E26" s="24">
        <f t="shared" si="0"/>
        <v>1084</v>
      </c>
      <c r="F26" s="10">
        <f t="shared" si="1"/>
        <v>17357.5</v>
      </c>
      <c r="G26" s="24">
        <f t="shared" si="2"/>
        <v>0</v>
      </c>
      <c r="H26" s="10">
        <f t="shared" si="3"/>
        <v>0</v>
      </c>
      <c r="I26" s="24">
        <f t="shared" si="4"/>
        <v>1084</v>
      </c>
      <c r="J26" s="10">
        <f t="shared" si="5"/>
        <v>17357.5</v>
      </c>
      <c r="K26" s="10">
        <f>W26</f>
        <v>1067</v>
      </c>
      <c r="L26" s="10">
        <v>0</v>
      </c>
      <c r="M26" s="10">
        <f t="shared" si="8"/>
        <v>1067</v>
      </c>
      <c r="N26" s="8"/>
      <c r="O26" s="8"/>
      <c r="P26" s="29">
        <v>19</v>
      </c>
      <c r="Q26" s="29">
        <v>1084</v>
      </c>
      <c r="R26" s="29">
        <v>17357.5</v>
      </c>
      <c r="S26" s="29">
        <v>0</v>
      </c>
      <c r="T26" s="29">
        <v>0</v>
      </c>
      <c r="U26" s="29">
        <v>1084</v>
      </c>
      <c r="V26" s="29">
        <v>17357.5</v>
      </c>
      <c r="W26" s="29">
        <v>1067</v>
      </c>
      <c r="X26" s="15"/>
      <c r="Y26" s="15"/>
      <c r="Z26" s="2"/>
      <c r="AA26" s="2"/>
      <c r="AC26" s="5"/>
      <c r="AD26" s="5"/>
      <c r="AE26" s="5"/>
    </row>
    <row r="27" spans="1:31" ht="11.25">
      <c r="A27" s="9" t="s">
        <v>53</v>
      </c>
      <c r="B27" s="9" t="s">
        <v>33</v>
      </c>
      <c r="C27" s="9" t="s">
        <v>36</v>
      </c>
      <c r="D27" s="9" t="s">
        <v>55</v>
      </c>
      <c r="E27" s="24">
        <f t="shared" si="0"/>
        <v>38</v>
      </c>
      <c r="F27" s="10">
        <f t="shared" si="1"/>
        <v>571</v>
      </c>
      <c r="G27" s="24">
        <f t="shared" si="2"/>
        <v>0</v>
      </c>
      <c r="H27" s="10">
        <f t="shared" si="3"/>
        <v>0</v>
      </c>
      <c r="I27" s="24">
        <f t="shared" si="4"/>
        <v>38</v>
      </c>
      <c r="J27" s="10">
        <f t="shared" si="5"/>
        <v>571</v>
      </c>
      <c r="K27" s="10">
        <f>W27</f>
        <v>37</v>
      </c>
      <c r="L27" s="10">
        <v>0</v>
      </c>
      <c r="M27" s="10">
        <f t="shared" si="8"/>
        <v>37</v>
      </c>
      <c r="N27" s="8"/>
      <c r="O27" s="8"/>
      <c r="P27" s="29">
        <v>20</v>
      </c>
      <c r="Q27" s="29">
        <v>38</v>
      </c>
      <c r="R27" s="29">
        <v>571</v>
      </c>
      <c r="S27" s="29">
        <v>0</v>
      </c>
      <c r="T27" s="29">
        <v>0</v>
      </c>
      <c r="U27" s="29">
        <v>38</v>
      </c>
      <c r="V27" s="29">
        <v>571</v>
      </c>
      <c r="W27" s="29">
        <v>37</v>
      </c>
      <c r="X27" s="15"/>
      <c r="Y27" s="15"/>
      <c r="Z27" s="2"/>
      <c r="AA27" s="2"/>
      <c r="AC27" s="5"/>
      <c r="AD27" s="5"/>
      <c r="AE27" s="5"/>
    </row>
    <row r="28" spans="1:33" ht="11.25">
      <c r="A28" s="9" t="s">
        <v>53</v>
      </c>
      <c r="B28" s="9" t="s">
        <v>38</v>
      </c>
      <c r="C28" s="9" t="s">
        <v>34</v>
      </c>
      <c r="D28" s="9" t="s">
        <v>56</v>
      </c>
      <c r="E28" s="24">
        <f t="shared" si="0"/>
        <v>39</v>
      </c>
      <c r="F28" s="10">
        <f t="shared" si="1"/>
        <v>344.5</v>
      </c>
      <c r="G28" s="24">
        <f t="shared" si="2"/>
        <v>0</v>
      </c>
      <c r="H28" s="10">
        <f t="shared" si="3"/>
        <v>0</v>
      </c>
      <c r="I28" s="24">
        <f t="shared" si="4"/>
        <v>39</v>
      </c>
      <c r="J28" s="10">
        <f t="shared" si="5"/>
        <v>344.5</v>
      </c>
      <c r="K28" s="10">
        <f>W28</f>
        <v>22</v>
      </c>
      <c r="L28" s="10">
        <v>0</v>
      </c>
      <c r="M28" s="10">
        <f t="shared" si="8"/>
        <v>22</v>
      </c>
      <c r="N28" s="8"/>
      <c r="O28" s="8"/>
      <c r="P28" s="29">
        <v>22</v>
      </c>
      <c r="Q28" s="29">
        <v>39</v>
      </c>
      <c r="R28" s="29">
        <v>344.5</v>
      </c>
      <c r="S28" s="29">
        <v>0</v>
      </c>
      <c r="T28" s="29">
        <v>0</v>
      </c>
      <c r="U28" s="29">
        <v>39</v>
      </c>
      <c r="V28" s="29">
        <v>344.5</v>
      </c>
      <c r="W28" s="29">
        <v>22</v>
      </c>
      <c r="X28" s="9"/>
      <c r="Y28" s="9"/>
      <c r="Z28" s="5"/>
      <c r="AA28" s="5"/>
      <c r="AB28" s="5"/>
      <c r="AC28" s="5"/>
      <c r="AD28" s="5"/>
      <c r="AE28" s="5"/>
      <c r="AF28" s="2"/>
      <c r="AG28" s="2"/>
    </row>
    <row r="29" spans="1:31" ht="11.25">
      <c r="A29" s="9" t="s">
        <v>53</v>
      </c>
      <c r="B29" s="9" t="s">
        <v>38</v>
      </c>
      <c r="C29" s="9" t="s">
        <v>36</v>
      </c>
      <c r="D29" s="9" t="s">
        <v>57</v>
      </c>
      <c r="E29" s="24">
        <f t="shared" si="0"/>
        <v>1</v>
      </c>
      <c r="F29" s="10">
        <f t="shared" si="1"/>
        <v>10</v>
      </c>
      <c r="G29" s="24">
        <f t="shared" si="2"/>
        <v>0</v>
      </c>
      <c r="H29" s="10">
        <f t="shared" si="3"/>
        <v>0</v>
      </c>
      <c r="I29" s="24">
        <f t="shared" si="4"/>
        <v>1</v>
      </c>
      <c r="J29" s="10">
        <f t="shared" si="5"/>
        <v>10</v>
      </c>
      <c r="K29" s="10">
        <f>W29</f>
        <v>1</v>
      </c>
      <c r="L29" s="10">
        <v>0</v>
      </c>
      <c r="M29" s="10">
        <f t="shared" si="8"/>
        <v>1</v>
      </c>
      <c r="N29" s="8"/>
      <c r="O29" s="8"/>
      <c r="P29" s="29">
        <v>23</v>
      </c>
      <c r="Q29" s="29">
        <v>1</v>
      </c>
      <c r="R29" s="29">
        <v>10</v>
      </c>
      <c r="S29" s="29">
        <v>0</v>
      </c>
      <c r="T29" s="29">
        <v>0</v>
      </c>
      <c r="U29" s="29">
        <v>1</v>
      </c>
      <c r="V29" s="29">
        <v>10</v>
      </c>
      <c r="W29" s="29">
        <v>1</v>
      </c>
      <c r="X29" s="15"/>
      <c r="Y29" s="15"/>
      <c r="Z29" s="2"/>
      <c r="AA29" s="2"/>
      <c r="AC29" s="5"/>
      <c r="AD29" s="5"/>
      <c r="AE29" s="5"/>
    </row>
    <row r="30" spans="1:31" ht="11.25">
      <c r="A30" s="9" t="s">
        <v>58</v>
      </c>
      <c r="B30" s="9" t="s">
        <v>33</v>
      </c>
      <c r="C30" s="9" t="s">
        <v>34</v>
      </c>
      <c r="D30" s="9" t="s">
        <v>59</v>
      </c>
      <c r="E30" s="24">
        <f t="shared" si="0"/>
        <v>30</v>
      </c>
      <c r="F30" s="10">
        <f t="shared" si="1"/>
        <v>326</v>
      </c>
      <c r="G30" s="24">
        <f t="shared" si="2"/>
        <v>0</v>
      </c>
      <c r="H30" s="10">
        <f t="shared" si="3"/>
        <v>0</v>
      </c>
      <c r="I30" s="24">
        <f t="shared" si="4"/>
        <v>30</v>
      </c>
      <c r="J30" s="10">
        <f t="shared" si="5"/>
        <v>326</v>
      </c>
      <c r="K30" s="10">
        <f>F30/12</f>
        <v>27.166666666666668</v>
      </c>
      <c r="L30" s="10">
        <f>H30/12</f>
        <v>0</v>
      </c>
      <c r="M30" s="10">
        <f t="shared" si="8"/>
        <v>27.166666666666668</v>
      </c>
      <c r="N30" s="8"/>
      <c r="O30" s="8"/>
      <c r="P30" s="29">
        <v>25</v>
      </c>
      <c r="Q30" s="29">
        <v>30</v>
      </c>
      <c r="R30" s="29">
        <v>326</v>
      </c>
      <c r="S30" s="29">
        <v>0</v>
      </c>
      <c r="T30" s="29">
        <v>0</v>
      </c>
      <c r="U30" s="29">
        <v>30</v>
      </c>
      <c r="V30" s="29">
        <v>326</v>
      </c>
      <c r="W30" s="29"/>
      <c r="X30" s="15"/>
      <c r="Y30" s="15"/>
      <c r="Z30" s="2"/>
      <c r="AA30" s="2"/>
      <c r="AC30" s="5"/>
      <c r="AD30" s="5"/>
      <c r="AE30" s="5"/>
    </row>
    <row r="31" spans="1:33" ht="11.25">
      <c r="A31" s="9" t="s">
        <v>58</v>
      </c>
      <c r="B31" s="9" t="s">
        <v>33</v>
      </c>
      <c r="C31" s="9" t="s">
        <v>36</v>
      </c>
      <c r="D31" s="9" t="s">
        <v>60</v>
      </c>
      <c r="E31" s="24">
        <f t="shared" si="0"/>
        <v>17</v>
      </c>
      <c r="F31" s="10">
        <f t="shared" si="1"/>
        <v>162</v>
      </c>
      <c r="G31" s="24">
        <f t="shared" si="2"/>
        <v>0</v>
      </c>
      <c r="H31" s="10">
        <f t="shared" si="3"/>
        <v>0</v>
      </c>
      <c r="I31" s="24">
        <f t="shared" si="4"/>
        <v>17</v>
      </c>
      <c r="J31" s="10">
        <f t="shared" si="5"/>
        <v>162</v>
      </c>
      <c r="K31" s="10">
        <f aca="true" t="shared" si="9" ref="K31:K45">F31/12</f>
        <v>13.5</v>
      </c>
      <c r="L31" s="10">
        <f aca="true" t="shared" si="10" ref="L31:L45">H31/12</f>
        <v>0</v>
      </c>
      <c r="M31" s="10">
        <f t="shared" si="8"/>
        <v>13.5</v>
      </c>
      <c r="N31" s="8"/>
      <c r="O31" s="8"/>
      <c r="P31" s="29">
        <v>26</v>
      </c>
      <c r="Q31" s="29">
        <v>17</v>
      </c>
      <c r="R31" s="29">
        <v>162</v>
      </c>
      <c r="S31" s="29">
        <v>0</v>
      </c>
      <c r="T31" s="29">
        <v>0</v>
      </c>
      <c r="U31" s="29">
        <v>17</v>
      </c>
      <c r="V31" s="29">
        <v>162</v>
      </c>
      <c r="W31" s="29"/>
      <c r="X31" s="9"/>
      <c r="Y31" s="9"/>
      <c r="Z31" s="5"/>
      <c r="AA31" s="5"/>
      <c r="AB31" s="5"/>
      <c r="AC31" s="5"/>
      <c r="AD31" s="5"/>
      <c r="AE31" s="5"/>
      <c r="AF31" s="2"/>
      <c r="AG31" s="2"/>
    </row>
    <row r="32" spans="1:31" ht="11.25">
      <c r="A32" s="9" t="s">
        <v>58</v>
      </c>
      <c r="B32" s="9" t="s">
        <v>38</v>
      </c>
      <c r="C32" s="9" t="s">
        <v>34</v>
      </c>
      <c r="D32" s="9" t="s">
        <v>61</v>
      </c>
      <c r="E32" s="24">
        <f t="shared" si="0"/>
        <v>205</v>
      </c>
      <c r="F32" s="10">
        <f t="shared" si="1"/>
        <v>783</v>
      </c>
      <c r="G32" s="24">
        <f t="shared" si="2"/>
        <v>0</v>
      </c>
      <c r="H32" s="10">
        <f t="shared" si="3"/>
        <v>0</v>
      </c>
      <c r="I32" s="24">
        <f t="shared" si="4"/>
        <v>205</v>
      </c>
      <c r="J32" s="10">
        <f t="shared" si="5"/>
        <v>783</v>
      </c>
      <c r="K32" s="10">
        <f t="shared" si="9"/>
        <v>65.25</v>
      </c>
      <c r="L32" s="10">
        <f t="shared" si="10"/>
        <v>0</v>
      </c>
      <c r="M32" s="10">
        <f t="shared" si="8"/>
        <v>65.25</v>
      </c>
      <c r="N32" s="8"/>
      <c r="O32" s="17"/>
      <c r="P32" s="29">
        <v>28</v>
      </c>
      <c r="Q32" s="29">
        <v>205</v>
      </c>
      <c r="R32" s="29">
        <v>783</v>
      </c>
      <c r="S32" s="29">
        <v>0</v>
      </c>
      <c r="T32" s="29">
        <v>0</v>
      </c>
      <c r="U32" s="29">
        <v>205</v>
      </c>
      <c r="V32" s="29">
        <v>783</v>
      </c>
      <c r="W32" s="29"/>
      <c r="X32" s="9"/>
      <c r="Y32" s="9"/>
      <c r="Z32" s="5"/>
      <c r="AA32" s="5"/>
      <c r="AC32" s="5"/>
      <c r="AD32" s="5"/>
      <c r="AE32" s="5"/>
    </row>
    <row r="33" spans="1:31" ht="11.25">
      <c r="A33" s="9" t="s">
        <v>58</v>
      </c>
      <c r="B33" s="9" t="s">
        <v>38</v>
      </c>
      <c r="C33" s="9" t="s">
        <v>36</v>
      </c>
      <c r="D33" s="9" t="s">
        <v>62</v>
      </c>
      <c r="E33" s="24">
        <f t="shared" si="0"/>
        <v>22</v>
      </c>
      <c r="F33" s="10">
        <f t="shared" si="1"/>
        <v>105</v>
      </c>
      <c r="G33" s="24">
        <f t="shared" si="2"/>
        <v>0</v>
      </c>
      <c r="H33" s="10">
        <f t="shared" si="3"/>
        <v>0</v>
      </c>
      <c r="I33" s="24">
        <f t="shared" si="4"/>
        <v>22</v>
      </c>
      <c r="J33" s="10">
        <f t="shared" si="5"/>
        <v>105</v>
      </c>
      <c r="K33" s="10">
        <f t="shared" si="9"/>
        <v>8.75</v>
      </c>
      <c r="L33" s="10">
        <f t="shared" si="10"/>
        <v>0</v>
      </c>
      <c r="M33" s="10">
        <f t="shared" si="8"/>
        <v>8.75</v>
      </c>
      <c r="N33" s="8"/>
      <c r="O33" s="8"/>
      <c r="P33" s="29">
        <v>29</v>
      </c>
      <c r="Q33" s="29">
        <v>22</v>
      </c>
      <c r="R33" s="29">
        <v>105</v>
      </c>
      <c r="S33" s="29">
        <v>0</v>
      </c>
      <c r="T33" s="29">
        <v>0</v>
      </c>
      <c r="U33" s="29">
        <v>22</v>
      </c>
      <c r="V33" s="29">
        <v>105</v>
      </c>
      <c r="W33" s="29"/>
      <c r="X33" s="9"/>
      <c r="Y33" s="9"/>
      <c r="Z33" s="5"/>
      <c r="AA33" s="5"/>
      <c r="AC33" s="5"/>
      <c r="AD33" s="5"/>
      <c r="AE33" s="5"/>
    </row>
    <row r="34" spans="1:33" ht="11.25">
      <c r="A34" s="9" t="s">
        <v>63</v>
      </c>
      <c r="B34" s="9" t="s">
        <v>33</v>
      </c>
      <c r="C34" s="9" t="s">
        <v>34</v>
      </c>
      <c r="D34" s="9" t="s">
        <v>64</v>
      </c>
      <c r="E34" s="24">
        <f t="shared" si="0"/>
        <v>788</v>
      </c>
      <c r="F34" s="10">
        <f t="shared" si="1"/>
        <v>8603</v>
      </c>
      <c r="G34" s="24">
        <f t="shared" si="2"/>
        <v>0</v>
      </c>
      <c r="H34" s="10">
        <f t="shared" si="3"/>
        <v>0</v>
      </c>
      <c r="I34" s="24">
        <f t="shared" si="4"/>
        <v>788</v>
      </c>
      <c r="J34" s="10">
        <f t="shared" si="5"/>
        <v>8603</v>
      </c>
      <c r="K34" s="10">
        <f t="shared" si="9"/>
        <v>716.9166666666666</v>
      </c>
      <c r="L34" s="10">
        <f t="shared" si="10"/>
        <v>0</v>
      </c>
      <c r="M34" s="10">
        <f t="shared" si="8"/>
        <v>716.9166666666666</v>
      </c>
      <c r="N34" s="8"/>
      <c r="O34" s="8"/>
      <c r="P34" s="29">
        <v>31</v>
      </c>
      <c r="Q34" s="29">
        <v>788</v>
      </c>
      <c r="R34" s="29">
        <v>8603</v>
      </c>
      <c r="S34" s="29">
        <v>0</v>
      </c>
      <c r="T34" s="29">
        <v>0</v>
      </c>
      <c r="U34" s="29">
        <v>788</v>
      </c>
      <c r="V34" s="29">
        <v>8603</v>
      </c>
      <c r="W34" s="29"/>
      <c r="X34" s="9"/>
      <c r="Y34" s="9"/>
      <c r="Z34" s="5"/>
      <c r="AA34" s="5"/>
      <c r="AB34" s="5"/>
      <c r="AC34" s="5"/>
      <c r="AD34" s="5"/>
      <c r="AE34" s="5"/>
      <c r="AF34" s="2"/>
      <c r="AG34" s="2"/>
    </row>
    <row r="35" spans="1:31" ht="11.25">
      <c r="A35" s="9" t="s">
        <v>63</v>
      </c>
      <c r="B35" s="9" t="s">
        <v>33</v>
      </c>
      <c r="C35" s="9" t="s">
        <v>36</v>
      </c>
      <c r="D35" s="9" t="s">
        <v>65</v>
      </c>
      <c r="E35" s="24">
        <f t="shared" si="0"/>
        <v>632</v>
      </c>
      <c r="F35" s="10">
        <f t="shared" si="1"/>
        <v>6424</v>
      </c>
      <c r="G35" s="24">
        <f t="shared" si="2"/>
        <v>0</v>
      </c>
      <c r="H35" s="10">
        <f t="shared" si="3"/>
        <v>0</v>
      </c>
      <c r="I35" s="24">
        <f t="shared" si="4"/>
        <v>632</v>
      </c>
      <c r="J35" s="10">
        <f t="shared" si="5"/>
        <v>6424</v>
      </c>
      <c r="K35" s="10">
        <f t="shared" si="9"/>
        <v>535.3333333333334</v>
      </c>
      <c r="L35" s="10">
        <f t="shared" si="10"/>
        <v>0</v>
      </c>
      <c r="M35" s="10">
        <f t="shared" si="8"/>
        <v>535.3333333333334</v>
      </c>
      <c r="N35" s="8"/>
      <c r="O35" s="8"/>
      <c r="P35" s="29">
        <v>32</v>
      </c>
      <c r="Q35" s="29">
        <v>632</v>
      </c>
      <c r="R35" s="29">
        <v>6424</v>
      </c>
      <c r="S35" s="29">
        <v>0</v>
      </c>
      <c r="T35" s="29">
        <v>0</v>
      </c>
      <c r="U35" s="29">
        <v>632</v>
      </c>
      <c r="V35" s="29">
        <v>6424</v>
      </c>
      <c r="W35" s="29"/>
      <c r="X35" s="9"/>
      <c r="Y35" s="9"/>
      <c r="Z35" s="5"/>
      <c r="AA35" s="5"/>
      <c r="AC35" s="5"/>
      <c r="AD35" s="5"/>
      <c r="AE35" s="5"/>
    </row>
    <row r="36" spans="1:31" ht="11.25">
      <c r="A36" s="9" t="s">
        <v>63</v>
      </c>
      <c r="B36" s="9" t="s">
        <v>38</v>
      </c>
      <c r="C36" s="9" t="s">
        <v>34</v>
      </c>
      <c r="D36" s="9" t="s">
        <v>66</v>
      </c>
      <c r="E36" s="24">
        <f t="shared" si="0"/>
        <v>523</v>
      </c>
      <c r="F36" s="10">
        <f t="shared" si="1"/>
        <v>2302</v>
      </c>
      <c r="G36" s="24">
        <f t="shared" si="2"/>
        <v>0</v>
      </c>
      <c r="H36" s="10">
        <f t="shared" si="3"/>
        <v>0</v>
      </c>
      <c r="I36" s="24">
        <f t="shared" si="4"/>
        <v>523</v>
      </c>
      <c r="J36" s="10">
        <f t="shared" si="5"/>
        <v>2302</v>
      </c>
      <c r="K36" s="10">
        <f t="shared" si="9"/>
        <v>191.83333333333334</v>
      </c>
      <c r="L36" s="10">
        <f t="shared" si="10"/>
        <v>0</v>
      </c>
      <c r="M36" s="10">
        <f t="shared" si="8"/>
        <v>191.83333333333334</v>
      </c>
      <c r="N36" s="8"/>
      <c r="O36" s="8"/>
      <c r="P36" s="29">
        <v>34</v>
      </c>
      <c r="Q36" s="29">
        <v>523</v>
      </c>
      <c r="R36" s="29">
        <v>2302</v>
      </c>
      <c r="S36" s="29">
        <v>0</v>
      </c>
      <c r="T36" s="29">
        <v>0</v>
      </c>
      <c r="U36" s="29">
        <v>523</v>
      </c>
      <c r="V36" s="29">
        <v>2302</v>
      </c>
      <c r="W36" s="29"/>
      <c r="X36" s="9"/>
      <c r="Y36" s="9"/>
      <c r="Z36" s="5"/>
      <c r="AA36" s="5"/>
      <c r="AC36" s="5"/>
      <c r="AD36" s="5"/>
      <c r="AE36" s="5"/>
    </row>
    <row r="37" spans="1:33" ht="11.25">
      <c r="A37" s="9" t="s">
        <v>67</v>
      </c>
      <c r="B37" s="9" t="s">
        <v>38</v>
      </c>
      <c r="C37" s="9" t="s">
        <v>36</v>
      </c>
      <c r="D37" s="9" t="s">
        <v>68</v>
      </c>
      <c r="E37" s="24">
        <f t="shared" si="0"/>
        <v>149</v>
      </c>
      <c r="F37" s="10">
        <f t="shared" si="1"/>
        <v>645</v>
      </c>
      <c r="G37" s="24">
        <f t="shared" si="2"/>
        <v>0</v>
      </c>
      <c r="H37" s="10">
        <f t="shared" si="3"/>
        <v>0</v>
      </c>
      <c r="I37" s="24">
        <f t="shared" si="4"/>
        <v>149</v>
      </c>
      <c r="J37" s="10">
        <f t="shared" si="5"/>
        <v>645</v>
      </c>
      <c r="K37" s="10">
        <f t="shared" si="9"/>
        <v>53.75</v>
      </c>
      <c r="L37" s="10">
        <f t="shared" si="10"/>
        <v>0</v>
      </c>
      <c r="M37" s="10">
        <f t="shared" si="8"/>
        <v>53.75</v>
      </c>
      <c r="N37" s="8"/>
      <c r="O37" s="17"/>
      <c r="P37" s="29">
        <v>35</v>
      </c>
      <c r="Q37" s="29">
        <v>149</v>
      </c>
      <c r="R37" s="29">
        <v>645</v>
      </c>
      <c r="S37" s="29">
        <v>0</v>
      </c>
      <c r="T37" s="29">
        <v>0</v>
      </c>
      <c r="U37" s="29">
        <v>149</v>
      </c>
      <c r="V37" s="29">
        <v>645</v>
      </c>
      <c r="W37" s="29"/>
      <c r="X37" s="9"/>
      <c r="Y37" s="9"/>
      <c r="Z37" s="5"/>
      <c r="AA37" s="5"/>
      <c r="AB37" s="5"/>
      <c r="AC37" s="5"/>
      <c r="AD37" s="5"/>
      <c r="AE37" s="5"/>
      <c r="AF37" s="2"/>
      <c r="AG37" s="2"/>
    </row>
    <row r="38" spans="1:27" ht="11.25">
      <c r="A38" s="9" t="s">
        <v>69</v>
      </c>
      <c r="B38" s="9" t="s">
        <v>33</v>
      </c>
      <c r="C38" s="9" t="s">
        <v>34</v>
      </c>
      <c r="D38" s="9" t="s">
        <v>70</v>
      </c>
      <c r="E38" s="24">
        <f t="shared" si="0"/>
        <v>8</v>
      </c>
      <c r="F38" s="10">
        <f t="shared" si="1"/>
        <v>91</v>
      </c>
      <c r="G38" s="24">
        <f t="shared" si="2"/>
        <v>0</v>
      </c>
      <c r="H38" s="10">
        <f t="shared" si="3"/>
        <v>0</v>
      </c>
      <c r="I38" s="24">
        <f t="shared" si="4"/>
        <v>8</v>
      </c>
      <c r="J38" s="10">
        <f t="shared" si="5"/>
        <v>91</v>
      </c>
      <c r="K38" s="10">
        <f t="shared" si="9"/>
        <v>7.583333333333333</v>
      </c>
      <c r="L38" s="10">
        <f t="shared" si="10"/>
        <v>0</v>
      </c>
      <c r="M38" s="10">
        <f t="shared" si="8"/>
        <v>7.583333333333333</v>
      </c>
      <c r="N38" s="8"/>
      <c r="O38" s="8"/>
      <c r="P38" s="29">
        <v>37</v>
      </c>
      <c r="Q38" s="29">
        <v>8</v>
      </c>
      <c r="R38" s="29">
        <v>91</v>
      </c>
      <c r="S38" s="29">
        <v>0</v>
      </c>
      <c r="T38" s="29">
        <v>0</v>
      </c>
      <c r="U38" s="29">
        <v>8</v>
      </c>
      <c r="V38" s="29">
        <v>91</v>
      </c>
      <c r="W38" s="29"/>
      <c r="X38" s="15"/>
      <c r="Y38" s="15"/>
      <c r="Z38" s="2"/>
      <c r="AA38" s="2"/>
    </row>
    <row r="39" spans="1:27" ht="11.25">
      <c r="A39" s="9" t="s">
        <v>69</v>
      </c>
      <c r="B39" s="9" t="s">
        <v>33</v>
      </c>
      <c r="C39" s="9" t="s">
        <v>36</v>
      </c>
      <c r="D39" s="9" t="s">
        <v>71</v>
      </c>
      <c r="E39" s="24">
        <f t="shared" si="0"/>
        <v>3</v>
      </c>
      <c r="F39" s="10">
        <f t="shared" si="1"/>
        <v>35</v>
      </c>
      <c r="G39" s="24">
        <f t="shared" si="2"/>
        <v>0</v>
      </c>
      <c r="H39" s="10">
        <f t="shared" si="3"/>
        <v>0</v>
      </c>
      <c r="I39" s="24">
        <f t="shared" si="4"/>
        <v>3</v>
      </c>
      <c r="J39" s="10">
        <f t="shared" si="5"/>
        <v>35</v>
      </c>
      <c r="K39" s="10">
        <f t="shared" si="9"/>
        <v>2.9166666666666665</v>
      </c>
      <c r="L39" s="10">
        <f t="shared" si="10"/>
        <v>0</v>
      </c>
      <c r="M39" s="10">
        <f t="shared" si="8"/>
        <v>2.9166666666666665</v>
      </c>
      <c r="N39" s="8"/>
      <c r="O39" s="8"/>
      <c r="P39" s="29">
        <v>38</v>
      </c>
      <c r="Q39" s="29">
        <v>3</v>
      </c>
      <c r="R39" s="29">
        <v>35</v>
      </c>
      <c r="S39" s="29">
        <v>0</v>
      </c>
      <c r="T39" s="29">
        <v>0</v>
      </c>
      <c r="U39" s="29">
        <v>3</v>
      </c>
      <c r="V39" s="29">
        <v>35</v>
      </c>
      <c r="W39" s="29"/>
      <c r="X39" s="15"/>
      <c r="Y39" s="15"/>
      <c r="Z39" s="2"/>
      <c r="AA39" s="2"/>
    </row>
    <row r="40" spans="1:27" ht="11.25">
      <c r="A40" s="9" t="s">
        <v>69</v>
      </c>
      <c r="B40" s="9" t="s">
        <v>38</v>
      </c>
      <c r="C40" s="9" t="s">
        <v>34</v>
      </c>
      <c r="D40" s="9" t="s">
        <v>72</v>
      </c>
      <c r="E40" s="24">
        <f t="shared" si="0"/>
        <v>32</v>
      </c>
      <c r="F40" s="10">
        <f t="shared" si="1"/>
        <v>151</v>
      </c>
      <c r="G40" s="24">
        <f t="shared" si="2"/>
        <v>0</v>
      </c>
      <c r="H40" s="10">
        <f t="shared" si="3"/>
        <v>0</v>
      </c>
      <c r="I40" s="24">
        <f t="shared" si="4"/>
        <v>32</v>
      </c>
      <c r="J40" s="10">
        <f t="shared" si="5"/>
        <v>151</v>
      </c>
      <c r="K40" s="10">
        <f t="shared" si="9"/>
        <v>12.583333333333334</v>
      </c>
      <c r="L40" s="10">
        <f t="shared" si="10"/>
        <v>0</v>
      </c>
      <c r="M40" s="10">
        <f t="shared" si="8"/>
        <v>12.583333333333334</v>
      </c>
      <c r="N40" s="8"/>
      <c r="O40" s="8"/>
      <c r="P40" s="29">
        <v>40</v>
      </c>
      <c r="Q40" s="29">
        <v>32</v>
      </c>
      <c r="R40" s="29">
        <v>151</v>
      </c>
      <c r="S40" s="29">
        <v>0</v>
      </c>
      <c r="T40" s="29">
        <v>0</v>
      </c>
      <c r="U40" s="29">
        <v>32</v>
      </c>
      <c r="V40" s="29">
        <v>151</v>
      </c>
      <c r="W40" s="29"/>
      <c r="X40" s="15"/>
      <c r="Y40" s="15"/>
      <c r="Z40" s="2"/>
      <c r="AA40" s="2"/>
    </row>
    <row r="41" spans="1:27" ht="11.25">
      <c r="A41" s="9" t="s">
        <v>69</v>
      </c>
      <c r="B41" s="9" t="s">
        <v>38</v>
      </c>
      <c r="C41" s="9" t="s">
        <v>36</v>
      </c>
      <c r="D41" s="9" t="s">
        <v>73</v>
      </c>
      <c r="E41" s="24">
        <f t="shared" si="0"/>
        <v>0</v>
      </c>
      <c r="F41" s="10">
        <f t="shared" si="1"/>
        <v>0</v>
      </c>
      <c r="G41" s="24">
        <f t="shared" si="2"/>
        <v>0</v>
      </c>
      <c r="H41" s="10">
        <f t="shared" si="3"/>
        <v>0</v>
      </c>
      <c r="I41" s="24">
        <f t="shared" si="4"/>
        <v>0</v>
      </c>
      <c r="J41" s="10">
        <f t="shared" si="5"/>
        <v>0</v>
      </c>
      <c r="K41" s="10">
        <f t="shared" si="9"/>
        <v>0</v>
      </c>
      <c r="L41" s="10">
        <f t="shared" si="10"/>
        <v>0</v>
      </c>
      <c r="M41" s="10">
        <f t="shared" si="8"/>
        <v>0</v>
      </c>
      <c r="N41" s="8"/>
      <c r="O41" s="8"/>
      <c r="P41" s="29">
        <v>41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/>
      <c r="X41" s="15"/>
      <c r="Y41" s="15"/>
      <c r="Z41" s="2"/>
      <c r="AA41" s="2"/>
    </row>
    <row r="42" spans="1:27" ht="11.25">
      <c r="A42" s="9" t="s">
        <v>74</v>
      </c>
      <c r="B42" s="9" t="s">
        <v>33</v>
      </c>
      <c r="C42" s="9" t="s">
        <v>34</v>
      </c>
      <c r="D42" s="9" t="s">
        <v>75</v>
      </c>
      <c r="E42" s="24">
        <f t="shared" si="0"/>
        <v>211</v>
      </c>
      <c r="F42" s="10">
        <f t="shared" si="1"/>
        <v>2084</v>
      </c>
      <c r="G42" s="24">
        <f t="shared" si="2"/>
        <v>0</v>
      </c>
      <c r="H42" s="10">
        <f t="shared" si="3"/>
        <v>0</v>
      </c>
      <c r="I42" s="24">
        <f t="shared" si="4"/>
        <v>211</v>
      </c>
      <c r="J42" s="10">
        <f t="shared" si="5"/>
        <v>2084</v>
      </c>
      <c r="K42" s="10">
        <f t="shared" si="9"/>
        <v>173.66666666666666</v>
      </c>
      <c r="L42" s="10">
        <f t="shared" si="10"/>
        <v>0</v>
      </c>
      <c r="M42" s="10">
        <f t="shared" si="8"/>
        <v>173.66666666666666</v>
      </c>
      <c r="N42" s="8"/>
      <c r="O42" s="17"/>
      <c r="P42" s="29">
        <v>43</v>
      </c>
      <c r="Q42" s="29">
        <v>211</v>
      </c>
      <c r="R42" s="29">
        <v>2084</v>
      </c>
      <c r="S42" s="29">
        <v>0</v>
      </c>
      <c r="T42" s="29">
        <v>0</v>
      </c>
      <c r="U42" s="29">
        <v>211</v>
      </c>
      <c r="V42" s="29">
        <v>2084</v>
      </c>
      <c r="W42" s="29"/>
      <c r="X42" s="15"/>
      <c r="Y42" s="15"/>
      <c r="Z42" s="2"/>
      <c r="AA42" s="2"/>
    </row>
    <row r="43" spans="1:27" ht="11.25">
      <c r="A43" s="9" t="s">
        <v>74</v>
      </c>
      <c r="B43" s="9" t="s">
        <v>33</v>
      </c>
      <c r="C43" s="9" t="s">
        <v>36</v>
      </c>
      <c r="D43" s="9" t="s">
        <v>76</v>
      </c>
      <c r="E43" s="24">
        <f t="shared" si="0"/>
        <v>520</v>
      </c>
      <c r="F43" s="10">
        <f t="shared" si="1"/>
        <v>5140</v>
      </c>
      <c r="G43" s="24">
        <f t="shared" si="2"/>
        <v>0</v>
      </c>
      <c r="H43" s="10">
        <f t="shared" si="3"/>
        <v>0</v>
      </c>
      <c r="I43" s="24">
        <f t="shared" si="4"/>
        <v>520</v>
      </c>
      <c r="J43" s="10">
        <f t="shared" si="5"/>
        <v>5140</v>
      </c>
      <c r="K43" s="10">
        <f t="shared" si="9"/>
        <v>428.3333333333333</v>
      </c>
      <c r="L43" s="10">
        <f t="shared" si="10"/>
        <v>0</v>
      </c>
      <c r="M43" s="10">
        <f t="shared" si="8"/>
        <v>428.3333333333333</v>
      </c>
      <c r="N43" s="8"/>
      <c r="O43" s="8"/>
      <c r="P43" s="29">
        <v>44</v>
      </c>
      <c r="Q43" s="29">
        <v>520</v>
      </c>
      <c r="R43" s="29">
        <v>5140</v>
      </c>
      <c r="S43" s="29">
        <v>0</v>
      </c>
      <c r="T43" s="29">
        <v>0</v>
      </c>
      <c r="U43" s="29">
        <v>520</v>
      </c>
      <c r="V43" s="29">
        <v>5140</v>
      </c>
      <c r="W43" s="29"/>
      <c r="X43" s="15"/>
      <c r="Y43" s="15"/>
      <c r="Z43" s="2"/>
      <c r="AA43" s="2"/>
    </row>
    <row r="44" spans="1:27" ht="11.25">
      <c r="A44" s="9" t="s">
        <v>77</v>
      </c>
      <c r="B44" s="9" t="s">
        <v>38</v>
      </c>
      <c r="C44" s="9" t="s">
        <v>34</v>
      </c>
      <c r="D44" s="9" t="s">
        <v>78</v>
      </c>
      <c r="E44" s="24">
        <f t="shared" si="0"/>
        <v>617</v>
      </c>
      <c r="F44" s="10">
        <f t="shared" si="1"/>
        <v>1571</v>
      </c>
      <c r="G44" s="24">
        <f t="shared" si="2"/>
        <v>0</v>
      </c>
      <c r="H44" s="10">
        <f t="shared" si="3"/>
        <v>0</v>
      </c>
      <c r="I44" s="24">
        <f t="shared" si="4"/>
        <v>617</v>
      </c>
      <c r="J44" s="10">
        <f t="shared" si="5"/>
        <v>1571</v>
      </c>
      <c r="K44" s="10">
        <f t="shared" si="9"/>
        <v>130.91666666666666</v>
      </c>
      <c r="L44" s="10">
        <f t="shared" si="10"/>
        <v>0</v>
      </c>
      <c r="M44" s="10">
        <f t="shared" si="8"/>
        <v>130.91666666666666</v>
      </c>
      <c r="N44" s="8"/>
      <c r="O44" s="8"/>
      <c r="P44" s="29">
        <v>46</v>
      </c>
      <c r="Q44" s="29">
        <v>617</v>
      </c>
      <c r="R44" s="29">
        <v>1571</v>
      </c>
      <c r="S44" s="29">
        <v>0</v>
      </c>
      <c r="T44" s="29">
        <v>0</v>
      </c>
      <c r="U44" s="29">
        <v>617</v>
      </c>
      <c r="V44" s="29">
        <v>1571</v>
      </c>
      <c r="W44" s="29"/>
      <c r="X44" s="15"/>
      <c r="Y44" s="15"/>
      <c r="Z44" s="2"/>
      <c r="AA44" s="2"/>
    </row>
    <row r="45" spans="1:27" ht="11.25">
      <c r="A45" s="9" t="s">
        <v>74</v>
      </c>
      <c r="B45" s="9" t="s">
        <v>38</v>
      </c>
      <c r="C45" s="9" t="s">
        <v>36</v>
      </c>
      <c r="D45" s="9" t="s">
        <v>79</v>
      </c>
      <c r="E45" s="24">
        <f t="shared" si="0"/>
        <v>317</v>
      </c>
      <c r="F45" s="10">
        <f t="shared" si="1"/>
        <v>984</v>
      </c>
      <c r="G45" s="24">
        <f t="shared" si="2"/>
        <v>0</v>
      </c>
      <c r="H45" s="10">
        <f t="shared" si="3"/>
        <v>0</v>
      </c>
      <c r="I45" s="24">
        <f t="shared" si="4"/>
        <v>317</v>
      </c>
      <c r="J45" s="10">
        <f t="shared" si="5"/>
        <v>984</v>
      </c>
      <c r="K45" s="10">
        <f t="shared" si="9"/>
        <v>82</v>
      </c>
      <c r="L45" s="10">
        <f t="shared" si="10"/>
        <v>0</v>
      </c>
      <c r="M45" s="10">
        <f t="shared" si="8"/>
        <v>82</v>
      </c>
      <c r="N45" s="8"/>
      <c r="O45" s="8"/>
      <c r="P45" s="29">
        <v>47</v>
      </c>
      <c r="Q45" s="29">
        <v>317</v>
      </c>
      <c r="R45" s="29">
        <v>984</v>
      </c>
      <c r="S45" s="29">
        <v>0</v>
      </c>
      <c r="T45" s="29">
        <v>0</v>
      </c>
      <c r="U45" s="29">
        <v>317</v>
      </c>
      <c r="V45" s="29">
        <v>984</v>
      </c>
      <c r="W45" s="29"/>
      <c r="X45" s="15"/>
      <c r="Y45" s="15"/>
      <c r="Z45" s="2"/>
      <c r="AA45" s="2"/>
    </row>
    <row r="46" spans="1:27" ht="11.25">
      <c r="A46" s="9" t="s">
        <v>80</v>
      </c>
      <c r="B46" s="9"/>
      <c r="C46" s="9" t="s">
        <v>34</v>
      </c>
      <c r="D46" s="9" t="s">
        <v>81</v>
      </c>
      <c r="E46" s="24">
        <f t="shared" si="0"/>
        <v>19466</v>
      </c>
      <c r="F46" s="10">
        <f t="shared" si="1"/>
        <v>248839</v>
      </c>
      <c r="G46" s="24">
        <f t="shared" si="2"/>
        <v>0</v>
      </c>
      <c r="H46" s="10">
        <f t="shared" si="3"/>
        <v>0</v>
      </c>
      <c r="I46" s="24">
        <f t="shared" si="4"/>
        <v>19466</v>
      </c>
      <c r="J46" s="10">
        <f t="shared" si="5"/>
        <v>248839</v>
      </c>
      <c r="K46" s="10">
        <f>K14+K16+K18+K20+K22+K24+K26+K28+K30+K32+K34+K36+K38+K40+K42+K44</f>
        <v>16763.316666666662</v>
      </c>
      <c r="L46" s="10">
        <f>L14+L16+L18+L20+L22+L24+L26+L28+L30+L32+L34+L36+L38+L40+L42+L44</f>
        <v>0</v>
      </c>
      <c r="M46" s="10">
        <f t="shared" si="8"/>
        <v>16763.316666666662</v>
      </c>
      <c r="N46" s="8"/>
      <c r="O46" s="8"/>
      <c r="P46" s="29">
        <v>55</v>
      </c>
      <c r="Q46" s="29">
        <v>19466</v>
      </c>
      <c r="R46" s="29">
        <v>248839</v>
      </c>
      <c r="S46" s="29">
        <v>0</v>
      </c>
      <c r="T46" s="29">
        <v>0</v>
      </c>
      <c r="U46" s="29">
        <v>19466</v>
      </c>
      <c r="V46" s="29">
        <v>248839</v>
      </c>
      <c r="W46" s="29"/>
      <c r="X46" s="15"/>
      <c r="Y46" s="15"/>
      <c r="Z46" s="2"/>
      <c r="AA46" s="2"/>
    </row>
    <row r="47" spans="1:27" ht="11.25">
      <c r="A47" s="9" t="s">
        <v>80</v>
      </c>
      <c r="B47" s="9"/>
      <c r="C47" s="9" t="s">
        <v>36</v>
      </c>
      <c r="D47" s="9" t="s">
        <v>82</v>
      </c>
      <c r="E47" s="24">
        <f t="shared" si="0"/>
        <v>4201</v>
      </c>
      <c r="F47" s="10">
        <f t="shared" si="1"/>
        <v>48646</v>
      </c>
      <c r="G47" s="24">
        <f t="shared" si="2"/>
        <v>0</v>
      </c>
      <c r="H47" s="10">
        <f t="shared" si="3"/>
        <v>0</v>
      </c>
      <c r="I47" s="24">
        <f t="shared" si="4"/>
        <v>4201</v>
      </c>
      <c r="J47" s="10">
        <f t="shared" si="5"/>
        <v>48646</v>
      </c>
      <c r="K47" s="10">
        <f>K15+K17+K19+K21+K23+K25+K27+K29+K31+K33+K35+K37+K39+K41+K43+K45</f>
        <v>3467.25</v>
      </c>
      <c r="L47" s="10">
        <f>L15+L17+L19+L21+L23+L25+L27+L29+L31+L33+L35+L37+L39+L41+L43+L45</f>
        <v>0</v>
      </c>
      <c r="M47" s="10">
        <f t="shared" si="8"/>
        <v>3467.25</v>
      </c>
      <c r="N47" s="8"/>
      <c r="O47" s="8"/>
      <c r="P47" s="29">
        <v>56</v>
      </c>
      <c r="Q47" s="29">
        <v>4201</v>
      </c>
      <c r="R47" s="29">
        <v>48646</v>
      </c>
      <c r="S47" s="29">
        <v>0</v>
      </c>
      <c r="T47" s="29">
        <v>0</v>
      </c>
      <c r="U47" s="29">
        <v>4201</v>
      </c>
      <c r="V47" s="29">
        <v>48646</v>
      </c>
      <c r="W47" s="29"/>
      <c r="X47" s="15"/>
      <c r="Y47" s="15"/>
      <c r="Z47" s="2"/>
      <c r="AA47" s="2"/>
    </row>
    <row r="48" spans="1:27" ht="11.25">
      <c r="A48" s="9" t="s">
        <v>83</v>
      </c>
      <c r="B48" s="9" t="s">
        <v>33</v>
      </c>
      <c r="C48" s="9"/>
      <c r="D48" s="9" t="s">
        <v>84</v>
      </c>
      <c r="E48" s="24">
        <f t="shared" si="0"/>
        <v>20710</v>
      </c>
      <c r="F48" s="10">
        <f t="shared" si="1"/>
        <v>283349.5</v>
      </c>
      <c r="G48" s="24">
        <f t="shared" si="2"/>
        <v>0</v>
      </c>
      <c r="H48" s="10">
        <f t="shared" si="3"/>
        <v>0</v>
      </c>
      <c r="I48" s="24">
        <f t="shared" si="4"/>
        <v>20710</v>
      </c>
      <c r="J48" s="10">
        <f t="shared" si="5"/>
        <v>283349.5</v>
      </c>
      <c r="K48" s="10">
        <f>K14+K15+K18+K19+K22+K23+K26+K27+K30+K31+K34+K35+K38+K39+K42+K43</f>
        <v>19179.81666666667</v>
      </c>
      <c r="L48" s="10">
        <f>L14+L15+L18+L19+L22+L23+L26+L27+L30+L31+L34+L35+L38+L39+L42+L43</f>
        <v>0</v>
      </c>
      <c r="M48" s="10">
        <f t="shared" si="8"/>
        <v>19179.81666666667</v>
      </c>
      <c r="N48" s="8"/>
      <c r="O48" s="8"/>
      <c r="P48" s="29">
        <v>58</v>
      </c>
      <c r="Q48" s="29">
        <v>20710</v>
      </c>
      <c r="R48" s="29">
        <v>283349.5</v>
      </c>
      <c r="S48" s="29">
        <v>0</v>
      </c>
      <c r="T48" s="29">
        <v>0</v>
      </c>
      <c r="U48" s="29">
        <v>20710</v>
      </c>
      <c r="V48" s="29">
        <v>283349.5</v>
      </c>
      <c r="W48" s="29"/>
      <c r="X48" s="15"/>
      <c r="Y48" s="15"/>
      <c r="Z48" s="2"/>
      <c r="AA48" s="2"/>
    </row>
    <row r="49" spans="1:27" ht="11.25">
      <c r="A49" s="9" t="s">
        <v>83</v>
      </c>
      <c r="B49" s="9" t="s">
        <v>38</v>
      </c>
      <c r="C49" s="9"/>
      <c r="D49" s="9" t="s">
        <v>85</v>
      </c>
      <c r="E49" s="24">
        <f t="shared" si="0"/>
        <v>2957</v>
      </c>
      <c r="F49" s="10">
        <f t="shared" si="1"/>
        <v>14135.5</v>
      </c>
      <c r="G49" s="24">
        <f t="shared" si="2"/>
        <v>0</v>
      </c>
      <c r="H49" s="10">
        <f t="shared" si="3"/>
        <v>0</v>
      </c>
      <c r="I49" s="24">
        <f t="shared" si="4"/>
        <v>2957</v>
      </c>
      <c r="J49" s="10">
        <f t="shared" si="5"/>
        <v>14135.5</v>
      </c>
      <c r="K49" s="10">
        <f>K16+K17+K20+K21+K24+K25+K28+K29+K32+K33+K36+K37+K40+K41+K44+K45</f>
        <v>1050.75</v>
      </c>
      <c r="L49" s="10">
        <f>L16+L17+L20+L21+L24+L25+L28+L29+L32+L33+L36+L37+L40+L41+L44+L45</f>
        <v>0</v>
      </c>
      <c r="M49" s="10">
        <f t="shared" si="8"/>
        <v>1050.75</v>
      </c>
      <c r="N49" s="8"/>
      <c r="O49" s="8"/>
      <c r="P49" s="29">
        <v>59</v>
      </c>
      <c r="Q49" s="29">
        <v>2957</v>
      </c>
      <c r="R49" s="29">
        <v>14135.5</v>
      </c>
      <c r="S49" s="29">
        <v>0</v>
      </c>
      <c r="T49" s="29">
        <v>0</v>
      </c>
      <c r="U49" s="29">
        <v>2957</v>
      </c>
      <c r="V49" s="29">
        <v>14135.5</v>
      </c>
      <c r="W49" s="29"/>
      <c r="X49" s="15"/>
      <c r="Y49" s="15"/>
      <c r="AA49" s="2"/>
    </row>
    <row r="50" spans="1:27" ht="11.25">
      <c r="A50" s="34" t="s">
        <v>40</v>
      </c>
      <c r="B50" s="34"/>
      <c r="C50" s="34"/>
      <c r="D50" s="34" t="s">
        <v>86</v>
      </c>
      <c r="E50" s="35">
        <f t="shared" si="0"/>
        <v>23667</v>
      </c>
      <c r="F50" s="36">
        <f t="shared" si="1"/>
        <v>297485</v>
      </c>
      <c r="G50" s="35">
        <f t="shared" si="2"/>
        <v>0</v>
      </c>
      <c r="H50" s="36">
        <f t="shared" si="3"/>
        <v>0</v>
      </c>
      <c r="I50" s="35">
        <f t="shared" si="4"/>
        <v>23667</v>
      </c>
      <c r="J50" s="36">
        <f t="shared" si="5"/>
        <v>297485</v>
      </c>
      <c r="K50" s="36">
        <f>K48+K49</f>
        <v>20230.56666666667</v>
      </c>
      <c r="L50" s="36">
        <f>L48+L49</f>
        <v>0</v>
      </c>
      <c r="M50" s="36">
        <f t="shared" si="8"/>
        <v>20230.56666666667</v>
      </c>
      <c r="N50" s="8"/>
      <c r="O50" s="8"/>
      <c r="P50" s="29">
        <v>60</v>
      </c>
      <c r="Q50" s="29">
        <v>23667</v>
      </c>
      <c r="R50" s="29">
        <v>297485</v>
      </c>
      <c r="S50" s="29">
        <v>0</v>
      </c>
      <c r="T50" s="29">
        <v>0</v>
      </c>
      <c r="U50" s="29">
        <v>23667</v>
      </c>
      <c r="V50" s="29">
        <v>297485</v>
      </c>
      <c r="W50" s="29"/>
      <c r="X50" s="15"/>
      <c r="Y50" s="15"/>
      <c r="AA50" s="2"/>
    </row>
    <row r="51" spans="9:27" ht="11.25">
      <c r="I51" s="31" t="s">
        <v>11</v>
      </c>
      <c r="J51" s="32" t="s">
        <v>12</v>
      </c>
      <c r="N51" s="8"/>
      <c r="O51" s="8"/>
      <c r="P51" s="29">
        <v>0</v>
      </c>
      <c r="Q51" s="29" t="s">
        <v>249</v>
      </c>
      <c r="R51" s="29"/>
      <c r="S51" s="29"/>
      <c r="T51" s="29"/>
      <c r="U51" s="29"/>
      <c r="V51" s="29"/>
      <c r="W51" s="29"/>
      <c r="X51" s="15"/>
      <c r="Y51" s="22"/>
      <c r="AA51" s="4"/>
    </row>
    <row r="52" spans="1:27" ht="11.25">
      <c r="A52" s="20" t="s">
        <v>230</v>
      </c>
      <c r="I52" s="31" t="s">
        <v>17</v>
      </c>
      <c r="J52" s="32" t="s">
        <v>18</v>
      </c>
      <c r="N52" s="8"/>
      <c r="O52" s="8"/>
      <c r="P52" s="29">
        <v>0</v>
      </c>
      <c r="Q52" s="29" t="s">
        <v>243</v>
      </c>
      <c r="R52" s="29"/>
      <c r="S52" s="29"/>
      <c r="T52" s="29"/>
      <c r="U52" s="29"/>
      <c r="V52" s="29"/>
      <c r="W52" s="29"/>
      <c r="X52" s="15"/>
      <c r="Y52" s="22"/>
      <c r="AA52" s="4"/>
    </row>
    <row r="53" spans="1:25" ht="11.25">
      <c r="A53" s="33" t="s">
        <v>231</v>
      </c>
      <c r="I53" s="24">
        <v>22</v>
      </c>
      <c r="J53" s="10">
        <v>106</v>
      </c>
      <c r="N53" s="8"/>
      <c r="O53" s="8"/>
      <c r="P53" s="29">
        <v>0</v>
      </c>
      <c r="Q53" s="29" t="s">
        <v>243</v>
      </c>
      <c r="R53" s="29"/>
      <c r="S53" s="29"/>
      <c r="T53" s="29"/>
      <c r="U53" s="29"/>
      <c r="V53" s="29"/>
      <c r="W53" s="29"/>
      <c r="X53" s="9"/>
      <c r="Y53" s="9"/>
    </row>
    <row r="54" spans="1:25" ht="11.25">
      <c r="A54" s="33" t="s">
        <v>232</v>
      </c>
      <c r="I54" s="24"/>
      <c r="J54" s="37"/>
      <c r="N54" s="8"/>
      <c r="O54" s="8"/>
      <c r="P54" s="29">
        <v>0</v>
      </c>
      <c r="Q54" s="29" t="s">
        <v>243</v>
      </c>
      <c r="R54" s="29"/>
      <c r="S54" s="29"/>
      <c r="T54" s="29"/>
      <c r="U54" s="29"/>
      <c r="V54" s="29"/>
      <c r="W54" s="29"/>
      <c r="X54" s="9"/>
      <c r="Y54" s="9"/>
    </row>
    <row r="55" spans="1:25" ht="11.25">
      <c r="A55" s="33" t="s">
        <v>233</v>
      </c>
      <c r="I55" s="24"/>
      <c r="J55" s="10"/>
      <c r="N55" s="8"/>
      <c r="O55" s="8"/>
      <c r="P55" s="29">
        <v>0</v>
      </c>
      <c r="Q55" s="29" t="s">
        <v>243</v>
      </c>
      <c r="R55" s="29"/>
      <c r="S55" s="29"/>
      <c r="T55" s="29"/>
      <c r="U55" s="29"/>
      <c r="V55" s="29"/>
      <c r="W55" s="29"/>
      <c r="X55" s="9"/>
      <c r="Y55" s="9"/>
    </row>
    <row r="56" spans="1:27" ht="11.25">
      <c r="A56" s="8" t="s">
        <v>234</v>
      </c>
      <c r="I56" s="24"/>
      <c r="J56" s="10"/>
      <c r="N56" s="8"/>
      <c r="O56" s="8"/>
      <c r="P56" s="29">
        <v>0</v>
      </c>
      <c r="Q56" s="29" t="s">
        <v>243</v>
      </c>
      <c r="R56" s="29"/>
      <c r="S56" s="29"/>
      <c r="T56" s="29"/>
      <c r="U56" s="29"/>
      <c r="V56" s="29"/>
      <c r="W56" s="29"/>
      <c r="X56" s="9"/>
      <c r="Y56" s="9"/>
      <c r="Z56" s="5"/>
      <c r="AA56" s="5"/>
    </row>
    <row r="57" spans="1:27" ht="11.25">
      <c r="A57" s="33" t="s">
        <v>235</v>
      </c>
      <c r="I57" s="24"/>
      <c r="J57" s="10"/>
      <c r="N57" s="8"/>
      <c r="O57" s="8"/>
      <c r="P57" s="29">
        <v>0</v>
      </c>
      <c r="Q57" s="29" t="s">
        <v>250</v>
      </c>
      <c r="R57" s="29"/>
      <c r="S57" s="29"/>
      <c r="T57" s="29"/>
      <c r="U57" s="29"/>
      <c r="V57" s="29"/>
      <c r="W57" s="29"/>
      <c r="X57" s="9"/>
      <c r="Y57" s="9"/>
      <c r="Z57" s="5"/>
      <c r="AA57" s="5"/>
    </row>
    <row r="58" spans="1:27" ht="11.25">
      <c r="A58" s="8" t="s">
        <v>236</v>
      </c>
      <c r="I58" s="24"/>
      <c r="J58" s="10"/>
      <c r="N58" s="8"/>
      <c r="O58" s="8"/>
      <c r="P58" s="29">
        <v>0</v>
      </c>
      <c r="Q58" s="29" t="s">
        <v>243</v>
      </c>
      <c r="R58" s="29"/>
      <c r="S58" s="29"/>
      <c r="T58" s="29"/>
      <c r="U58" s="29"/>
      <c r="V58" s="29"/>
      <c r="W58" s="29"/>
      <c r="X58" s="9"/>
      <c r="Y58" s="9"/>
      <c r="Z58" s="5"/>
      <c r="AA58" s="5"/>
    </row>
    <row r="59" spans="1:25" ht="11.25">
      <c r="A59" s="33" t="s">
        <v>237</v>
      </c>
      <c r="I59" s="24"/>
      <c r="J59" s="10"/>
      <c r="N59" s="8"/>
      <c r="O59" s="8"/>
      <c r="P59" s="29">
        <v>0</v>
      </c>
      <c r="Q59" s="29" t="s">
        <v>256</v>
      </c>
      <c r="R59" s="29"/>
      <c r="S59" s="29"/>
      <c r="T59" s="29"/>
      <c r="U59" s="29"/>
      <c r="V59" s="29"/>
      <c r="W59" s="29"/>
      <c r="X59" s="8"/>
      <c r="Y59" s="8"/>
    </row>
    <row r="60" spans="1:26" ht="11.25">
      <c r="A60" s="33" t="s">
        <v>238</v>
      </c>
      <c r="I60" s="24"/>
      <c r="J60" s="10"/>
      <c r="N60" s="8"/>
      <c r="O60" s="20" t="s">
        <v>229</v>
      </c>
      <c r="P60" s="29">
        <v>100</v>
      </c>
      <c r="Q60" s="29" t="s">
        <v>257</v>
      </c>
      <c r="R60" s="29">
        <v>1010687</v>
      </c>
      <c r="S60" s="29" t="s">
        <v>246</v>
      </c>
      <c r="T60" s="29" t="s">
        <v>258</v>
      </c>
      <c r="U60" s="29" t="s">
        <v>259</v>
      </c>
      <c r="V60" s="29" t="s">
        <v>260</v>
      </c>
      <c r="W60" s="29" t="s">
        <v>261</v>
      </c>
      <c r="X60" s="29"/>
      <c r="Y60" s="29"/>
      <c r="Z60" s="29"/>
    </row>
    <row r="61" spans="1:26" ht="11.25">
      <c r="A61" s="8" t="s">
        <v>239</v>
      </c>
      <c r="I61" s="24"/>
      <c r="J61" s="10"/>
      <c r="N61" s="8"/>
      <c r="O61" s="8"/>
      <c r="P61" s="29">
        <v>61</v>
      </c>
      <c r="Q61" s="29">
        <v>7771</v>
      </c>
      <c r="R61" s="29">
        <v>108281</v>
      </c>
      <c r="S61" s="29">
        <v>0</v>
      </c>
      <c r="T61" s="29">
        <v>0</v>
      </c>
      <c r="U61" s="29">
        <v>7771</v>
      </c>
      <c r="V61" s="29">
        <v>108281</v>
      </c>
      <c r="W61" s="29">
        <v>7219</v>
      </c>
      <c r="X61" s="29">
        <v>0</v>
      </c>
      <c r="Y61" s="29">
        <v>7219</v>
      </c>
      <c r="Z61" s="29"/>
    </row>
    <row r="62" spans="1:26" ht="11.25">
      <c r="A62" s="33" t="s">
        <v>240</v>
      </c>
      <c r="I62">
        <v>12</v>
      </c>
      <c r="J62">
        <v>55</v>
      </c>
      <c r="N62" s="8"/>
      <c r="O62" s="8"/>
      <c r="P62" s="29">
        <v>62</v>
      </c>
      <c r="Q62" s="29">
        <v>1435</v>
      </c>
      <c r="R62" s="29">
        <v>20433</v>
      </c>
      <c r="S62" s="29">
        <v>0</v>
      </c>
      <c r="T62" s="29">
        <v>0</v>
      </c>
      <c r="U62" s="29">
        <v>1435</v>
      </c>
      <c r="V62" s="29">
        <v>20433</v>
      </c>
      <c r="W62" s="29">
        <v>1362</v>
      </c>
      <c r="X62" s="29">
        <v>0</v>
      </c>
      <c r="Y62" s="29">
        <v>1362</v>
      </c>
      <c r="Z62" s="29"/>
    </row>
    <row r="63" spans="1:26" ht="11.25">
      <c r="A63" s="33" t="s">
        <v>241</v>
      </c>
      <c r="I63" s="24"/>
      <c r="J63" s="10"/>
      <c r="N63" s="8"/>
      <c r="O63" s="8"/>
      <c r="P63" s="29">
        <v>63</v>
      </c>
      <c r="Q63" s="29">
        <v>205</v>
      </c>
      <c r="R63" s="29">
        <v>1618</v>
      </c>
      <c r="S63" s="29">
        <v>0</v>
      </c>
      <c r="T63" s="29">
        <v>0</v>
      </c>
      <c r="U63" s="29">
        <v>205</v>
      </c>
      <c r="V63" s="29">
        <v>1618</v>
      </c>
      <c r="W63" s="29">
        <v>108</v>
      </c>
      <c r="X63" s="29">
        <v>0</v>
      </c>
      <c r="Y63" s="29">
        <v>108</v>
      </c>
      <c r="Z63" s="29"/>
    </row>
    <row r="64" spans="1:26" ht="11.25">
      <c r="A64" s="33" t="s">
        <v>242</v>
      </c>
      <c r="I64" s="24">
        <v>24</v>
      </c>
      <c r="J64" s="37">
        <v>105</v>
      </c>
      <c r="N64" s="8"/>
      <c r="O64" s="8"/>
      <c r="P64" s="29">
        <v>64</v>
      </c>
      <c r="Q64" s="29">
        <v>52</v>
      </c>
      <c r="R64" s="29">
        <v>423</v>
      </c>
      <c r="S64" s="29">
        <v>0</v>
      </c>
      <c r="T64" s="29">
        <v>0</v>
      </c>
      <c r="U64" s="29">
        <v>52</v>
      </c>
      <c r="V64" s="29">
        <v>423</v>
      </c>
      <c r="W64" s="29">
        <v>28</v>
      </c>
      <c r="X64" s="29">
        <v>0</v>
      </c>
      <c r="Y64" s="29">
        <v>28</v>
      </c>
      <c r="Z64" s="29"/>
    </row>
    <row r="65" spans="14:26" ht="11.25">
      <c r="N65" s="8"/>
      <c r="O65" s="8"/>
      <c r="P65" s="29">
        <v>65</v>
      </c>
      <c r="Q65" s="29">
        <v>7215</v>
      </c>
      <c r="R65" s="29">
        <v>100503</v>
      </c>
      <c r="S65" s="29">
        <v>0</v>
      </c>
      <c r="T65" s="29">
        <v>0</v>
      </c>
      <c r="U65" s="29">
        <v>7215</v>
      </c>
      <c r="V65" s="29">
        <v>100503</v>
      </c>
      <c r="W65" s="29">
        <v>6700</v>
      </c>
      <c r="X65" s="29">
        <v>0</v>
      </c>
      <c r="Y65" s="29">
        <v>6700</v>
      </c>
      <c r="Z65" s="29"/>
    </row>
    <row r="66" spans="1:26" ht="11.25">
      <c r="A66" s="9" t="s">
        <v>87</v>
      </c>
      <c r="B66" s="9" t="s">
        <v>33</v>
      </c>
      <c r="C66" s="9" t="s">
        <v>34</v>
      </c>
      <c r="D66" s="9" t="s">
        <v>88</v>
      </c>
      <c r="E66" s="24">
        <f aca="true" t="shared" si="11" ref="E66:E97">Q61</f>
        <v>7771</v>
      </c>
      <c r="F66" s="10">
        <f aca="true" t="shared" si="12" ref="F66:F97">R61</f>
        <v>108281</v>
      </c>
      <c r="G66" s="24">
        <f aca="true" t="shared" si="13" ref="G66:G97">S61</f>
        <v>0</v>
      </c>
      <c r="H66" s="28">
        <f aca="true" t="shared" si="14" ref="H66:H97">T61</f>
        <v>0</v>
      </c>
      <c r="I66" s="24">
        <f aca="true" t="shared" si="15" ref="I66:I97">E66+G66</f>
        <v>7771</v>
      </c>
      <c r="J66" s="10">
        <f aca="true" t="shared" si="16" ref="J66:J97">F66+H66</f>
        <v>108281</v>
      </c>
      <c r="K66" s="10">
        <f>F66/15</f>
        <v>7218.733333333334</v>
      </c>
      <c r="L66" s="10">
        <f>H66/15</f>
        <v>0</v>
      </c>
      <c r="M66" s="10">
        <f aca="true" t="shared" si="17" ref="M66:M94">K66+L66</f>
        <v>7218.733333333334</v>
      </c>
      <c r="N66" s="8"/>
      <c r="O66" s="8"/>
      <c r="P66" s="29">
        <v>66</v>
      </c>
      <c r="Q66" s="29">
        <v>908</v>
      </c>
      <c r="R66" s="29">
        <v>12694</v>
      </c>
      <c r="S66" s="29">
        <v>0</v>
      </c>
      <c r="T66" s="29">
        <v>0</v>
      </c>
      <c r="U66" s="29">
        <v>908</v>
      </c>
      <c r="V66" s="29">
        <v>12694</v>
      </c>
      <c r="W66" s="29">
        <v>846</v>
      </c>
      <c r="X66" s="29">
        <v>0</v>
      </c>
      <c r="Y66" s="29">
        <v>846</v>
      </c>
      <c r="Z66" s="29"/>
    </row>
    <row r="67" spans="1:27" ht="11.25">
      <c r="A67" s="9" t="s">
        <v>87</v>
      </c>
      <c r="B67" s="9" t="s">
        <v>33</v>
      </c>
      <c r="C67" s="9" t="s">
        <v>36</v>
      </c>
      <c r="D67" s="9" t="s">
        <v>89</v>
      </c>
      <c r="E67" s="24">
        <f t="shared" si="11"/>
        <v>1435</v>
      </c>
      <c r="F67" s="10">
        <f t="shared" si="12"/>
        <v>20433</v>
      </c>
      <c r="G67" s="24">
        <f t="shared" si="13"/>
        <v>0</v>
      </c>
      <c r="H67" s="28">
        <f t="shared" si="14"/>
        <v>0</v>
      </c>
      <c r="I67" s="24">
        <f t="shared" si="15"/>
        <v>1435</v>
      </c>
      <c r="J67" s="10">
        <f t="shared" si="16"/>
        <v>20433</v>
      </c>
      <c r="K67" s="10">
        <f aca="true" t="shared" si="18" ref="K67:K81">F67/15</f>
        <v>1362.2</v>
      </c>
      <c r="L67" s="10">
        <f aca="true" t="shared" si="19" ref="L67:L81">H67/15</f>
        <v>0</v>
      </c>
      <c r="M67" s="10">
        <f t="shared" si="17"/>
        <v>1362.2</v>
      </c>
      <c r="N67" s="8"/>
      <c r="O67" s="8"/>
      <c r="P67" s="29">
        <v>67</v>
      </c>
      <c r="Q67" s="29">
        <v>551</v>
      </c>
      <c r="R67" s="29">
        <v>4037</v>
      </c>
      <c r="S67" s="29">
        <v>0</v>
      </c>
      <c r="T67" s="29">
        <v>0</v>
      </c>
      <c r="U67" s="29">
        <v>551</v>
      </c>
      <c r="V67" s="29">
        <v>4037</v>
      </c>
      <c r="W67" s="29">
        <v>269</v>
      </c>
      <c r="X67" s="29">
        <v>0</v>
      </c>
      <c r="Y67" s="29">
        <v>269</v>
      </c>
      <c r="Z67" s="29"/>
      <c r="AA67" s="5"/>
    </row>
    <row r="68" spans="1:27" ht="11.25">
      <c r="A68" s="9" t="s">
        <v>87</v>
      </c>
      <c r="B68" s="9" t="s">
        <v>38</v>
      </c>
      <c r="C68" s="9" t="s">
        <v>34</v>
      </c>
      <c r="D68" s="9" t="s">
        <v>90</v>
      </c>
      <c r="E68" s="24">
        <f t="shared" si="11"/>
        <v>205</v>
      </c>
      <c r="F68" s="10">
        <f t="shared" si="12"/>
        <v>1618</v>
      </c>
      <c r="G68" s="24">
        <f t="shared" si="13"/>
        <v>0</v>
      </c>
      <c r="H68" s="28">
        <f t="shared" si="14"/>
        <v>0</v>
      </c>
      <c r="I68" s="24">
        <f t="shared" si="15"/>
        <v>205</v>
      </c>
      <c r="J68" s="10">
        <f t="shared" si="16"/>
        <v>1618</v>
      </c>
      <c r="K68" s="10">
        <f t="shared" si="18"/>
        <v>107.86666666666666</v>
      </c>
      <c r="L68" s="10">
        <f t="shared" si="19"/>
        <v>0</v>
      </c>
      <c r="M68" s="10">
        <f t="shared" si="17"/>
        <v>107.86666666666666</v>
      </c>
      <c r="N68" s="8"/>
      <c r="O68" s="8"/>
      <c r="P68" s="29">
        <v>68</v>
      </c>
      <c r="Q68" s="29">
        <v>42</v>
      </c>
      <c r="R68" s="29">
        <v>326</v>
      </c>
      <c r="S68" s="29">
        <v>0</v>
      </c>
      <c r="T68" s="29">
        <v>0</v>
      </c>
      <c r="U68" s="29">
        <v>42</v>
      </c>
      <c r="V68" s="29">
        <v>326</v>
      </c>
      <c r="W68" s="29">
        <v>22</v>
      </c>
      <c r="X68" s="29">
        <v>0</v>
      </c>
      <c r="Y68" s="29">
        <v>22</v>
      </c>
      <c r="Z68" s="29"/>
      <c r="AA68" s="5"/>
    </row>
    <row r="69" spans="1:27" ht="11.25">
      <c r="A69" s="9" t="s">
        <v>87</v>
      </c>
      <c r="B69" s="9" t="s">
        <v>38</v>
      </c>
      <c r="C69" s="9" t="s">
        <v>36</v>
      </c>
      <c r="D69" s="9" t="s">
        <v>91</v>
      </c>
      <c r="E69" s="24">
        <f t="shared" si="11"/>
        <v>52</v>
      </c>
      <c r="F69" s="10">
        <f t="shared" si="12"/>
        <v>423</v>
      </c>
      <c r="G69" s="24">
        <f t="shared" si="13"/>
        <v>0</v>
      </c>
      <c r="H69" s="28">
        <f t="shared" si="14"/>
        <v>0</v>
      </c>
      <c r="I69" s="24">
        <f t="shared" si="15"/>
        <v>52</v>
      </c>
      <c r="J69" s="10">
        <f t="shared" si="16"/>
        <v>423</v>
      </c>
      <c r="K69" s="10">
        <f t="shared" si="18"/>
        <v>28.2</v>
      </c>
      <c r="L69" s="10">
        <f t="shared" si="19"/>
        <v>0</v>
      </c>
      <c r="M69" s="10">
        <f t="shared" si="17"/>
        <v>28.2</v>
      </c>
      <c r="N69" s="8"/>
      <c r="O69" s="8"/>
      <c r="P69" s="29">
        <v>69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/>
      <c r="AA69" s="5"/>
    </row>
    <row r="70" spans="1:27" ht="11.25">
      <c r="A70" s="9" t="s">
        <v>92</v>
      </c>
      <c r="B70" s="9" t="s">
        <v>33</v>
      </c>
      <c r="C70" s="9" t="s">
        <v>34</v>
      </c>
      <c r="D70" s="9" t="s">
        <v>93</v>
      </c>
      <c r="E70" s="24">
        <f t="shared" si="11"/>
        <v>7215</v>
      </c>
      <c r="F70" s="10">
        <f t="shared" si="12"/>
        <v>100503</v>
      </c>
      <c r="G70" s="24">
        <f t="shared" si="13"/>
        <v>0</v>
      </c>
      <c r="H70" s="28">
        <f t="shared" si="14"/>
        <v>0</v>
      </c>
      <c r="I70" s="24">
        <f t="shared" si="15"/>
        <v>7215</v>
      </c>
      <c r="J70" s="10">
        <f t="shared" si="16"/>
        <v>100503</v>
      </c>
      <c r="K70" s="10">
        <f t="shared" si="18"/>
        <v>6700.2</v>
      </c>
      <c r="L70" s="10">
        <f t="shared" si="19"/>
        <v>0</v>
      </c>
      <c r="M70" s="10">
        <f t="shared" si="17"/>
        <v>6700.2</v>
      </c>
      <c r="N70" s="8"/>
      <c r="O70" s="8"/>
      <c r="P70" s="29">
        <v>70</v>
      </c>
      <c r="Q70" s="29">
        <v>3</v>
      </c>
      <c r="R70" s="29">
        <v>40</v>
      </c>
      <c r="S70" s="29">
        <v>0</v>
      </c>
      <c r="T70" s="29">
        <v>0</v>
      </c>
      <c r="U70" s="29">
        <v>3</v>
      </c>
      <c r="V70" s="29">
        <v>40</v>
      </c>
      <c r="W70" s="29">
        <v>3</v>
      </c>
      <c r="X70" s="29">
        <v>0</v>
      </c>
      <c r="Y70" s="29">
        <v>3</v>
      </c>
      <c r="Z70" s="29"/>
      <c r="AA70" s="5"/>
    </row>
    <row r="71" spans="1:26" ht="11.25">
      <c r="A71" s="9" t="s">
        <v>92</v>
      </c>
      <c r="B71" s="9" t="s">
        <v>33</v>
      </c>
      <c r="C71" s="9" t="s">
        <v>36</v>
      </c>
      <c r="D71" s="9" t="s">
        <v>94</v>
      </c>
      <c r="E71" s="24">
        <f t="shared" si="11"/>
        <v>908</v>
      </c>
      <c r="F71" s="10">
        <f t="shared" si="12"/>
        <v>12694</v>
      </c>
      <c r="G71" s="24">
        <f t="shared" si="13"/>
        <v>0</v>
      </c>
      <c r="H71" s="28">
        <f t="shared" si="14"/>
        <v>0</v>
      </c>
      <c r="I71" s="24">
        <f t="shared" si="15"/>
        <v>908</v>
      </c>
      <c r="J71" s="10">
        <f t="shared" si="16"/>
        <v>12694</v>
      </c>
      <c r="K71" s="10">
        <f t="shared" si="18"/>
        <v>846.2666666666667</v>
      </c>
      <c r="L71" s="10">
        <f t="shared" si="19"/>
        <v>0</v>
      </c>
      <c r="M71" s="10">
        <f t="shared" si="17"/>
        <v>846.2666666666667</v>
      </c>
      <c r="N71" s="8"/>
      <c r="O71" s="8"/>
      <c r="P71" s="29">
        <v>71</v>
      </c>
      <c r="Q71" s="29">
        <v>83</v>
      </c>
      <c r="R71" s="29">
        <v>374</v>
      </c>
      <c r="S71" s="29">
        <v>0</v>
      </c>
      <c r="T71" s="29">
        <v>0</v>
      </c>
      <c r="U71" s="29">
        <v>83</v>
      </c>
      <c r="V71" s="29">
        <v>374</v>
      </c>
      <c r="W71" s="29">
        <v>25</v>
      </c>
      <c r="X71" s="29">
        <v>0</v>
      </c>
      <c r="Y71" s="29">
        <v>25</v>
      </c>
      <c r="Z71" s="29"/>
    </row>
    <row r="72" spans="1:26" ht="11.25">
      <c r="A72" s="9" t="s">
        <v>92</v>
      </c>
      <c r="B72" s="9" t="s">
        <v>38</v>
      </c>
      <c r="C72" s="9" t="s">
        <v>34</v>
      </c>
      <c r="D72" s="9" t="s">
        <v>95</v>
      </c>
      <c r="E72" s="24">
        <f t="shared" si="11"/>
        <v>551</v>
      </c>
      <c r="F72" s="10">
        <f t="shared" si="12"/>
        <v>4037</v>
      </c>
      <c r="G72" s="24">
        <f t="shared" si="13"/>
        <v>0</v>
      </c>
      <c r="H72" s="28">
        <f t="shared" si="14"/>
        <v>0</v>
      </c>
      <c r="I72" s="24">
        <f t="shared" si="15"/>
        <v>551</v>
      </c>
      <c r="J72" s="10">
        <f t="shared" si="16"/>
        <v>4037</v>
      </c>
      <c r="K72" s="10">
        <f t="shared" si="18"/>
        <v>269.1333333333333</v>
      </c>
      <c r="L72" s="10">
        <f t="shared" si="19"/>
        <v>0</v>
      </c>
      <c r="M72" s="10">
        <f t="shared" si="17"/>
        <v>269.1333333333333</v>
      </c>
      <c r="N72" s="8"/>
      <c r="O72" s="8"/>
      <c r="P72" s="29">
        <v>72</v>
      </c>
      <c r="Q72" s="29">
        <v>10</v>
      </c>
      <c r="R72" s="29">
        <v>42</v>
      </c>
      <c r="S72" s="29">
        <v>0</v>
      </c>
      <c r="T72" s="29">
        <v>0</v>
      </c>
      <c r="U72" s="29">
        <v>10</v>
      </c>
      <c r="V72" s="29">
        <v>42</v>
      </c>
      <c r="W72" s="29">
        <v>3</v>
      </c>
      <c r="X72" s="29">
        <v>0</v>
      </c>
      <c r="Y72" s="29">
        <v>3</v>
      </c>
      <c r="Z72" s="29"/>
    </row>
    <row r="73" spans="1:26" ht="11.25">
      <c r="A73" s="9" t="s">
        <v>92</v>
      </c>
      <c r="B73" s="9" t="s">
        <v>38</v>
      </c>
      <c r="C73" s="9" t="s">
        <v>36</v>
      </c>
      <c r="D73" s="9" t="s">
        <v>96</v>
      </c>
      <c r="E73" s="24">
        <f t="shared" si="11"/>
        <v>42</v>
      </c>
      <c r="F73" s="10">
        <f t="shared" si="12"/>
        <v>326</v>
      </c>
      <c r="G73" s="24">
        <f t="shared" si="13"/>
        <v>0</v>
      </c>
      <c r="H73" s="28">
        <f t="shared" si="14"/>
        <v>0</v>
      </c>
      <c r="I73" s="24">
        <f t="shared" si="15"/>
        <v>42</v>
      </c>
      <c r="J73" s="10">
        <f t="shared" si="16"/>
        <v>326</v>
      </c>
      <c r="K73" s="10">
        <f t="shared" si="18"/>
        <v>21.733333333333334</v>
      </c>
      <c r="L73" s="10">
        <f t="shared" si="19"/>
        <v>0</v>
      </c>
      <c r="M73" s="10">
        <f t="shared" si="17"/>
        <v>21.733333333333334</v>
      </c>
      <c r="N73" s="8"/>
      <c r="O73" s="8"/>
      <c r="P73" s="29">
        <v>73</v>
      </c>
      <c r="Q73" s="29">
        <v>3</v>
      </c>
      <c r="R73" s="29">
        <v>42</v>
      </c>
      <c r="S73" s="29">
        <v>0</v>
      </c>
      <c r="T73" s="29">
        <v>0</v>
      </c>
      <c r="U73" s="29">
        <v>3</v>
      </c>
      <c r="V73" s="29">
        <v>42</v>
      </c>
      <c r="W73" s="29">
        <v>3</v>
      </c>
      <c r="X73" s="29">
        <v>0</v>
      </c>
      <c r="Y73" s="29">
        <v>3</v>
      </c>
      <c r="Z73" s="29"/>
    </row>
    <row r="74" spans="1:26" ht="11.25">
      <c r="A74" s="9" t="s">
        <v>97</v>
      </c>
      <c r="B74" s="9" t="s">
        <v>33</v>
      </c>
      <c r="C74" s="9" t="s">
        <v>34</v>
      </c>
      <c r="D74" s="9" t="s">
        <v>98</v>
      </c>
      <c r="E74" s="24">
        <f t="shared" si="11"/>
        <v>0</v>
      </c>
      <c r="F74" s="10">
        <f t="shared" si="12"/>
        <v>0</v>
      </c>
      <c r="G74" s="24">
        <f t="shared" si="13"/>
        <v>0</v>
      </c>
      <c r="H74" s="28">
        <f t="shared" si="14"/>
        <v>0</v>
      </c>
      <c r="I74" s="24">
        <f t="shared" si="15"/>
        <v>0</v>
      </c>
      <c r="J74" s="10">
        <f t="shared" si="16"/>
        <v>0</v>
      </c>
      <c r="K74" s="10">
        <f t="shared" si="18"/>
        <v>0</v>
      </c>
      <c r="L74" s="10">
        <f t="shared" si="19"/>
        <v>0</v>
      </c>
      <c r="M74" s="10">
        <f t="shared" si="17"/>
        <v>0</v>
      </c>
      <c r="N74" s="8"/>
      <c r="O74" s="8"/>
      <c r="P74" s="29">
        <v>74</v>
      </c>
      <c r="Q74" s="29">
        <v>44</v>
      </c>
      <c r="R74" s="29">
        <v>563</v>
      </c>
      <c r="S74" s="29">
        <v>0</v>
      </c>
      <c r="T74" s="29">
        <v>0</v>
      </c>
      <c r="U74" s="29">
        <v>44</v>
      </c>
      <c r="V74" s="29">
        <v>563</v>
      </c>
      <c r="W74" s="29">
        <v>38</v>
      </c>
      <c r="X74" s="29">
        <v>0</v>
      </c>
      <c r="Y74" s="29">
        <v>38</v>
      </c>
      <c r="Z74" s="29"/>
    </row>
    <row r="75" spans="1:27" ht="11.25">
      <c r="A75" s="9" t="s">
        <v>97</v>
      </c>
      <c r="B75" s="9" t="s">
        <v>33</v>
      </c>
      <c r="C75" s="9" t="s">
        <v>36</v>
      </c>
      <c r="D75" s="9" t="s">
        <v>99</v>
      </c>
      <c r="E75" s="24">
        <f t="shared" si="11"/>
        <v>3</v>
      </c>
      <c r="F75" s="10">
        <f t="shared" si="12"/>
        <v>40</v>
      </c>
      <c r="G75" s="24">
        <f t="shared" si="13"/>
        <v>0</v>
      </c>
      <c r="H75" s="28">
        <f t="shared" si="14"/>
        <v>0</v>
      </c>
      <c r="I75" s="24">
        <f t="shared" si="15"/>
        <v>3</v>
      </c>
      <c r="J75" s="10">
        <f t="shared" si="16"/>
        <v>40</v>
      </c>
      <c r="K75" s="10">
        <f t="shared" si="18"/>
        <v>2.6666666666666665</v>
      </c>
      <c r="L75" s="10">
        <f t="shared" si="19"/>
        <v>0</v>
      </c>
      <c r="M75" s="10">
        <f t="shared" si="17"/>
        <v>2.6666666666666665</v>
      </c>
      <c r="N75" s="8"/>
      <c r="O75" s="8"/>
      <c r="P75" s="29">
        <v>75</v>
      </c>
      <c r="Q75" s="29">
        <v>101</v>
      </c>
      <c r="R75" s="29">
        <v>371</v>
      </c>
      <c r="S75" s="29">
        <v>0</v>
      </c>
      <c r="T75" s="29">
        <v>0</v>
      </c>
      <c r="U75" s="29">
        <v>101</v>
      </c>
      <c r="V75" s="29">
        <v>371</v>
      </c>
      <c r="W75" s="29">
        <v>25</v>
      </c>
      <c r="X75" s="29">
        <v>0</v>
      </c>
      <c r="Y75" s="29">
        <v>25</v>
      </c>
      <c r="Z75" s="29"/>
      <c r="AA75" s="5"/>
    </row>
    <row r="76" spans="1:27" ht="11.25">
      <c r="A76" s="9" t="s">
        <v>97</v>
      </c>
      <c r="B76" s="9" t="s">
        <v>38</v>
      </c>
      <c r="C76" s="9" t="s">
        <v>34</v>
      </c>
      <c r="D76" s="9" t="s">
        <v>100</v>
      </c>
      <c r="E76" s="24">
        <f t="shared" si="11"/>
        <v>83</v>
      </c>
      <c r="F76" s="10">
        <f t="shared" si="12"/>
        <v>374</v>
      </c>
      <c r="G76" s="24">
        <f t="shared" si="13"/>
        <v>0</v>
      </c>
      <c r="H76" s="28">
        <f t="shared" si="14"/>
        <v>0</v>
      </c>
      <c r="I76" s="24">
        <f t="shared" si="15"/>
        <v>83</v>
      </c>
      <c r="J76" s="10">
        <f t="shared" si="16"/>
        <v>374</v>
      </c>
      <c r="K76" s="10">
        <f t="shared" si="18"/>
        <v>24.933333333333334</v>
      </c>
      <c r="L76" s="10">
        <f t="shared" si="19"/>
        <v>0</v>
      </c>
      <c r="M76" s="10">
        <f t="shared" si="17"/>
        <v>24.933333333333334</v>
      </c>
      <c r="N76" s="8"/>
      <c r="O76" s="8"/>
      <c r="P76" s="29">
        <v>76</v>
      </c>
      <c r="Q76" s="29">
        <v>8</v>
      </c>
      <c r="R76" s="29">
        <v>49</v>
      </c>
      <c r="S76" s="29">
        <v>0</v>
      </c>
      <c r="T76" s="29">
        <v>0</v>
      </c>
      <c r="U76" s="29">
        <v>8</v>
      </c>
      <c r="V76" s="29">
        <v>49</v>
      </c>
      <c r="W76" s="29">
        <v>3</v>
      </c>
      <c r="X76" s="29">
        <v>0</v>
      </c>
      <c r="Y76" s="29">
        <v>3</v>
      </c>
      <c r="Z76" s="29"/>
      <c r="AA76" s="5"/>
    </row>
    <row r="77" spans="1:27" ht="11.25">
      <c r="A77" s="9" t="s">
        <v>97</v>
      </c>
      <c r="B77" s="9" t="s">
        <v>38</v>
      </c>
      <c r="C77" s="9" t="s">
        <v>36</v>
      </c>
      <c r="D77" s="9" t="s">
        <v>101</v>
      </c>
      <c r="E77" s="24">
        <f t="shared" si="11"/>
        <v>10</v>
      </c>
      <c r="F77" s="10">
        <f t="shared" si="12"/>
        <v>42</v>
      </c>
      <c r="G77" s="24">
        <f t="shared" si="13"/>
        <v>0</v>
      </c>
      <c r="H77" s="28">
        <f t="shared" si="14"/>
        <v>0</v>
      </c>
      <c r="I77" s="24">
        <f t="shared" si="15"/>
        <v>10</v>
      </c>
      <c r="J77" s="10">
        <f t="shared" si="16"/>
        <v>42</v>
      </c>
      <c r="K77" s="10">
        <f t="shared" si="18"/>
        <v>2.8</v>
      </c>
      <c r="L77" s="10">
        <f t="shared" si="19"/>
        <v>0</v>
      </c>
      <c r="M77" s="10">
        <f t="shared" si="17"/>
        <v>2.8</v>
      </c>
      <c r="N77" s="8"/>
      <c r="O77" s="8"/>
      <c r="P77" s="29">
        <v>77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/>
      <c r="AA77" s="5"/>
    </row>
    <row r="78" spans="1:27" ht="11.25">
      <c r="A78" s="9" t="s">
        <v>102</v>
      </c>
      <c r="B78" s="9" t="s">
        <v>33</v>
      </c>
      <c r="C78" s="9" t="s">
        <v>34</v>
      </c>
      <c r="D78" s="9" t="s">
        <v>103</v>
      </c>
      <c r="E78" s="24">
        <f t="shared" si="11"/>
        <v>3</v>
      </c>
      <c r="F78" s="10">
        <f t="shared" si="12"/>
        <v>42</v>
      </c>
      <c r="G78" s="24">
        <f t="shared" si="13"/>
        <v>0</v>
      </c>
      <c r="H78" s="28">
        <f t="shared" si="14"/>
        <v>0</v>
      </c>
      <c r="I78" s="24">
        <f t="shared" si="15"/>
        <v>3</v>
      </c>
      <c r="J78" s="10">
        <f t="shared" si="16"/>
        <v>42</v>
      </c>
      <c r="K78" s="10">
        <f t="shared" si="18"/>
        <v>2.8</v>
      </c>
      <c r="L78" s="10">
        <f t="shared" si="19"/>
        <v>0</v>
      </c>
      <c r="M78" s="10">
        <f t="shared" si="17"/>
        <v>2.8</v>
      </c>
      <c r="N78" s="8"/>
      <c r="O78" s="8"/>
      <c r="P78" s="29">
        <v>78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/>
      <c r="AA78" s="5"/>
    </row>
    <row r="79" spans="1:26" ht="11.25">
      <c r="A79" s="9" t="s">
        <v>102</v>
      </c>
      <c r="B79" s="9" t="s">
        <v>33</v>
      </c>
      <c r="C79" s="9" t="s">
        <v>36</v>
      </c>
      <c r="D79" s="9" t="s">
        <v>104</v>
      </c>
      <c r="E79" s="24">
        <f t="shared" si="11"/>
        <v>44</v>
      </c>
      <c r="F79" s="10">
        <f t="shared" si="12"/>
        <v>563</v>
      </c>
      <c r="G79" s="24">
        <f t="shared" si="13"/>
        <v>0</v>
      </c>
      <c r="H79" s="28">
        <f t="shared" si="14"/>
        <v>0</v>
      </c>
      <c r="I79" s="24">
        <f t="shared" si="15"/>
        <v>44</v>
      </c>
      <c r="J79" s="10">
        <f t="shared" si="16"/>
        <v>563</v>
      </c>
      <c r="K79" s="10">
        <f t="shared" si="18"/>
        <v>37.53333333333333</v>
      </c>
      <c r="L79" s="10">
        <f t="shared" si="19"/>
        <v>0</v>
      </c>
      <c r="M79" s="10">
        <f t="shared" si="17"/>
        <v>37.53333333333333</v>
      </c>
      <c r="N79" s="8"/>
      <c r="O79" s="8"/>
      <c r="P79" s="29">
        <v>79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/>
    </row>
    <row r="80" spans="1:26" ht="11.25">
      <c r="A80" s="9" t="s">
        <v>102</v>
      </c>
      <c r="B80" s="9" t="s">
        <v>38</v>
      </c>
      <c r="C80" s="9" t="s">
        <v>34</v>
      </c>
      <c r="D80" s="9" t="s">
        <v>105</v>
      </c>
      <c r="E80" s="24">
        <f t="shared" si="11"/>
        <v>101</v>
      </c>
      <c r="F80" s="10">
        <f t="shared" si="12"/>
        <v>371</v>
      </c>
      <c r="G80" s="24">
        <f t="shared" si="13"/>
        <v>0</v>
      </c>
      <c r="H80" s="28">
        <f t="shared" si="14"/>
        <v>0</v>
      </c>
      <c r="I80" s="24">
        <f t="shared" si="15"/>
        <v>101</v>
      </c>
      <c r="J80" s="10">
        <f t="shared" si="16"/>
        <v>371</v>
      </c>
      <c r="K80" s="10">
        <f t="shared" si="18"/>
        <v>24.733333333333334</v>
      </c>
      <c r="L80" s="10">
        <f t="shared" si="19"/>
        <v>0</v>
      </c>
      <c r="M80" s="10">
        <f t="shared" si="17"/>
        <v>24.733333333333334</v>
      </c>
      <c r="N80" s="8"/>
      <c r="O80" s="8"/>
      <c r="P80" s="29">
        <v>80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/>
    </row>
    <row r="81" spans="1:26" ht="11.25">
      <c r="A81" s="9" t="s">
        <v>102</v>
      </c>
      <c r="B81" s="9" t="s">
        <v>38</v>
      </c>
      <c r="C81" s="9" t="s">
        <v>36</v>
      </c>
      <c r="D81" s="9" t="s">
        <v>106</v>
      </c>
      <c r="E81" s="24">
        <f t="shared" si="11"/>
        <v>8</v>
      </c>
      <c r="F81" s="10">
        <f t="shared" si="12"/>
        <v>49</v>
      </c>
      <c r="G81" s="24">
        <f t="shared" si="13"/>
        <v>0</v>
      </c>
      <c r="H81" s="28">
        <f t="shared" si="14"/>
        <v>0</v>
      </c>
      <c r="I81" s="24">
        <f t="shared" si="15"/>
        <v>8</v>
      </c>
      <c r="J81" s="10">
        <f t="shared" si="16"/>
        <v>49</v>
      </c>
      <c r="K81" s="10">
        <f t="shared" si="18"/>
        <v>3.2666666666666666</v>
      </c>
      <c r="L81" s="10">
        <f t="shared" si="19"/>
        <v>0</v>
      </c>
      <c r="M81" s="10">
        <f t="shared" si="17"/>
        <v>3.2666666666666666</v>
      </c>
      <c r="N81" s="8"/>
      <c r="O81" s="8"/>
      <c r="P81" s="29">
        <v>81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/>
    </row>
    <row r="82" spans="1:26" ht="11.25">
      <c r="A82" s="9" t="s">
        <v>107</v>
      </c>
      <c r="B82" s="9" t="s">
        <v>33</v>
      </c>
      <c r="C82" s="9" t="s">
        <v>34</v>
      </c>
      <c r="D82" s="9" t="s">
        <v>108</v>
      </c>
      <c r="E82" s="24">
        <f t="shared" si="11"/>
        <v>0</v>
      </c>
      <c r="F82" s="10">
        <f t="shared" si="12"/>
        <v>0</v>
      </c>
      <c r="G82" s="24">
        <f t="shared" si="13"/>
        <v>0</v>
      </c>
      <c r="H82" s="28">
        <f t="shared" si="14"/>
        <v>0</v>
      </c>
      <c r="I82" s="24">
        <f t="shared" si="15"/>
        <v>0</v>
      </c>
      <c r="J82" s="10">
        <f t="shared" si="16"/>
        <v>0</v>
      </c>
      <c r="K82" s="10">
        <f>F82/15</f>
        <v>0</v>
      </c>
      <c r="L82" s="10">
        <f>H82/15</f>
        <v>0</v>
      </c>
      <c r="M82" s="10">
        <f t="shared" si="17"/>
        <v>0</v>
      </c>
      <c r="N82" s="8"/>
      <c r="O82" s="8"/>
      <c r="P82" s="29">
        <v>82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/>
    </row>
    <row r="83" spans="1:27" ht="11.25">
      <c r="A83" s="9" t="s">
        <v>107</v>
      </c>
      <c r="B83" s="9" t="s">
        <v>33</v>
      </c>
      <c r="C83" s="9" t="s">
        <v>36</v>
      </c>
      <c r="D83" s="9" t="s">
        <v>109</v>
      </c>
      <c r="E83" s="24">
        <f t="shared" si="11"/>
        <v>0</v>
      </c>
      <c r="F83" s="10">
        <f t="shared" si="12"/>
        <v>0</v>
      </c>
      <c r="G83" s="24">
        <f t="shared" si="13"/>
        <v>0</v>
      </c>
      <c r="H83" s="28">
        <f t="shared" si="14"/>
        <v>0</v>
      </c>
      <c r="I83" s="24">
        <f t="shared" si="15"/>
        <v>0</v>
      </c>
      <c r="J83" s="10">
        <f t="shared" si="16"/>
        <v>0</v>
      </c>
      <c r="K83" s="10">
        <f aca="true" t="shared" si="20" ref="K83:K89">F83/15</f>
        <v>0</v>
      </c>
      <c r="L83" s="10">
        <f aca="true" t="shared" si="21" ref="L83:L89">H83/15</f>
        <v>0</v>
      </c>
      <c r="M83" s="10">
        <f t="shared" si="17"/>
        <v>0</v>
      </c>
      <c r="N83" s="8"/>
      <c r="O83" s="8"/>
      <c r="P83" s="29">
        <v>83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/>
      <c r="AA83" s="5"/>
    </row>
    <row r="84" spans="1:27" ht="11.25">
      <c r="A84" s="9" t="s">
        <v>107</v>
      </c>
      <c r="B84" s="9" t="s">
        <v>38</v>
      </c>
      <c r="C84" s="9" t="s">
        <v>34</v>
      </c>
      <c r="D84" s="9" t="s">
        <v>110</v>
      </c>
      <c r="E84" s="24">
        <f t="shared" si="11"/>
        <v>0</v>
      </c>
      <c r="F84" s="10">
        <f t="shared" si="12"/>
        <v>0</v>
      </c>
      <c r="G84" s="24">
        <f t="shared" si="13"/>
        <v>0</v>
      </c>
      <c r="H84" s="28">
        <f t="shared" si="14"/>
        <v>0</v>
      </c>
      <c r="I84" s="24">
        <f t="shared" si="15"/>
        <v>0</v>
      </c>
      <c r="J84" s="10">
        <f t="shared" si="16"/>
        <v>0</v>
      </c>
      <c r="K84" s="10">
        <f t="shared" si="20"/>
        <v>0</v>
      </c>
      <c r="L84" s="10">
        <f t="shared" si="21"/>
        <v>0</v>
      </c>
      <c r="M84" s="10">
        <f t="shared" si="17"/>
        <v>0</v>
      </c>
      <c r="N84" s="8"/>
      <c r="O84" s="8"/>
      <c r="P84" s="29">
        <v>84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/>
      <c r="AA84" s="5"/>
    </row>
    <row r="85" spans="1:27" ht="11.25">
      <c r="A85" s="9" t="s">
        <v>107</v>
      </c>
      <c r="B85" s="9" t="s">
        <v>38</v>
      </c>
      <c r="C85" s="9" t="s">
        <v>36</v>
      </c>
      <c r="D85" s="9" t="s">
        <v>111</v>
      </c>
      <c r="E85" s="24">
        <f t="shared" si="11"/>
        <v>0</v>
      </c>
      <c r="F85" s="10">
        <f t="shared" si="12"/>
        <v>0</v>
      </c>
      <c r="G85" s="24">
        <f t="shared" si="13"/>
        <v>0</v>
      </c>
      <c r="H85" s="28">
        <f t="shared" si="14"/>
        <v>0</v>
      </c>
      <c r="I85" s="24">
        <f t="shared" si="15"/>
        <v>0</v>
      </c>
      <c r="J85" s="10">
        <f t="shared" si="16"/>
        <v>0</v>
      </c>
      <c r="K85" s="10">
        <f t="shared" si="20"/>
        <v>0</v>
      </c>
      <c r="L85" s="10">
        <f t="shared" si="21"/>
        <v>0</v>
      </c>
      <c r="M85" s="10">
        <f t="shared" si="17"/>
        <v>0</v>
      </c>
      <c r="N85" s="8"/>
      <c r="O85" s="8"/>
      <c r="P85" s="29">
        <v>85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/>
      <c r="AA85" s="5"/>
    </row>
    <row r="86" spans="1:27" ht="11.25">
      <c r="A86" s="9" t="s">
        <v>112</v>
      </c>
      <c r="B86" s="9" t="s">
        <v>33</v>
      </c>
      <c r="C86" s="9" t="s">
        <v>34</v>
      </c>
      <c r="D86" s="9" t="s">
        <v>113</v>
      </c>
      <c r="E86" s="24">
        <f t="shared" si="11"/>
        <v>0</v>
      </c>
      <c r="F86" s="10">
        <f t="shared" si="12"/>
        <v>0</v>
      </c>
      <c r="G86" s="24">
        <f t="shared" si="13"/>
        <v>0</v>
      </c>
      <c r="H86" s="28">
        <f t="shared" si="14"/>
        <v>0</v>
      </c>
      <c r="I86" s="24">
        <f t="shared" si="15"/>
        <v>0</v>
      </c>
      <c r="J86" s="10">
        <f t="shared" si="16"/>
        <v>0</v>
      </c>
      <c r="K86" s="10">
        <f t="shared" si="20"/>
        <v>0</v>
      </c>
      <c r="L86" s="10">
        <f t="shared" si="21"/>
        <v>0</v>
      </c>
      <c r="M86" s="10">
        <f t="shared" si="17"/>
        <v>0</v>
      </c>
      <c r="N86" s="8"/>
      <c r="O86" s="8"/>
      <c r="P86" s="29">
        <v>86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/>
      <c r="AA86" s="5"/>
    </row>
    <row r="87" spans="1:26" ht="11.25">
      <c r="A87" s="9" t="s">
        <v>112</v>
      </c>
      <c r="B87" s="9" t="s">
        <v>33</v>
      </c>
      <c r="C87" s="9" t="s">
        <v>36</v>
      </c>
      <c r="D87" s="9" t="s">
        <v>114</v>
      </c>
      <c r="E87" s="24">
        <f t="shared" si="11"/>
        <v>0</v>
      </c>
      <c r="F87" s="10">
        <f t="shared" si="12"/>
        <v>0</v>
      </c>
      <c r="G87" s="24">
        <f t="shared" si="13"/>
        <v>0</v>
      </c>
      <c r="H87" s="28">
        <f t="shared" si="14"/>
        <v>0</v>
      </c>
      <c r="I87" s="24">
        <f t="shared" si="15"/>
        <v>0</v>
      </c>
      <c r="J87" s="10">
        <f t="shared" si="16"/>
        <v>0</v>
      </c>
      <c r="K87" s="10">
        <f t="shared" si="20"/>
        <v>0</v>
      </c>
      <c r="L87" s="10">
        <f t="shared" si="21"/>
        <v>0</v>
      </c>
      <c r="M87" s="10">
        <f t="shared" si="17"/>
        <v>0</v>
      </c>
      <c r="N87" s="8"/>
      <c r="O87" s="8"/>
      <c r="P87" s="29">
        <v>87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/>
    </row>
    <row r="88" spans="1:26" ht="11.25">
      <c r="A88" s="9" t="s">
        <v>112</v>
      </c>
      <c r="B88" s="9" t="s">
        <v>38</v>
      </c>
      <c r="C88" s="9" t="s">
        <v>34</v>
      </c>
      <c r="D88" s="9" t="s">
        <v>115</v>
      </c>
      <c r="E88" s="24">
        <f t="shared" si="11"/>
        <v>0</v>
      </c>
      <c r="F88" s="10">
        <f t="shared" si="12"/>
        <v>0</v>
      </c>
      <c r="G88" s="24">
        <f t="shared" si="13"/>
        <v>0</v>
      </c>
      <c r="H88" s="28">
        <f t="shared" si="14"/>
        <v>0</v>
      </c>
      <c r="I88" s="24">
        <f t="shared" si="15"/>
        <v>0</v>
      </c>
      <c r="J88" s="10">
        <f t="shared" si="16"/>
        <v>0</v>
      </c>
      <c r="K88" s="10">
        <f t="shared" si="20"/>
        <v>0</v>
      </c>
      <c r="L88" s="10">
        <f t="shared" si="21"/>
        <v>0</v>
      </c>
      <c r="M88" s="10">
        <f t="shared" si="17"/>
        <v>0</v>
      </c>
      <c r="N88" s="8"/>
      <c r="O88" s="8"/>
      <c r="P88" s="29">
        <v>88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/>
    </row>
    <row r="89" spans="1:26" ht="11.25">
      <c r="A89" s="9" t="s">
        <v>112</v>
      </c>
      <c r="B89" s="9" t="s">
        <v>38</v>
      </c>
      <c r="C89" s="9" t="s">
        <v>36</v>
      </c>
      <c r="D89" s="9" t="s">
        <v>116</v>
      </c>
      <c r="E89" s="24">
        <f t="shared" si="11"/>
        <v>0</v>
      </c>
      <c r="F89" s="10">
        <f t="shared" si="12"/>
        <v>0</v>
      </c>
      <c r="G89" s="24">
        <f t="shared" si="13"/>
        <v>0</v>
      </c>
      <c r="H89" s="28">
        <f t="shared" si="14"/>
        <v>0</v>
      </c>
      <c r="I89" s="24">
        <f t="shared" si="15"/>
        <v>0</v>
      </c>
      <c r="J89" s="10">
        <f t="shared" si="16"/>
        <v>0</v>
      </c>
      <c r="K89" s="10">
        <f t="shared" si="20"/>
        <v>0</v>
      </c>
      <c r="L89" s="10">
        <f t="shared" si="21"/>
        <v>0</v>
      </c>
      <c r="M89" s="10">
        <f t="shared" si="17"/>
        <v>0</v>
      </c>
      <c r="N89" s="8"/>
      <c r="O89" s="8"/>
      <c r="P89" s="29">
        <v>89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/>
    </row>
    <row r="90" spans="1:26" ht="11.25">
      <c r="A90" s="9" t="s">
        <v>117</v>
      </c>
      <c r="B90" s="9" t="s">
        <v>33</v>
      </c>
      <c r="C90" s="9" t="s">
        <v>34</v>
      </c>
      <c r="D90" s="9" t="s">
        <v>118</v>
      </c>
      <c r="E90" s="24">
        <f t="shared" si="11"/>
        <v>0</v>
      </c>
      <c r="F90" s="10">
        <f t="shared" si="12"/>
        <v>0</v>
      </c>
      <c r="G90" s="24">
        <f t="shared" si="13"/>
        <v>0</v>
      </c>
      <c r="H90" s="28">
        <f t="shared" si="14"/>
        <v>0</v>
      </c>
      <c r="I90" s="24">
        <f t="shared" si="15"/>
        <v>0</v>
      </c>
      <c r="J90" s="10">
        <f t="shared" si="16"/>
        <v>0</v>
      </c>
      <c r="K90" s="10">
        <f aca="true" t="shared" si="22" ref="K90:L93">W85</f>
        <v>0</v>
      </c>
      <c r="L90" s="10">
        <f t="shared" si="22"/>
        <v>0</v>
      </c>
      <c r="M90" s="10">
        <f t="shared" si="17"/>
        <v>0</v>
      </c>
      <c r="N90" s="8"/>
      <c r="O90" s="8"/>
      <c r="P90" s="29">
        <v>90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/>
    </row>
    <row r="91" spans="1:27" ht="11.25">
      <c r="A91" s="9" t="s">
        <v>117</v>
      </c>
      <c r="B91" s="9" t="s">
        <v>33</v>
      </c>
      <c r="C91" s="9" t="s">
        <v>36</v>
      </c>
      <c r="D91" s="9" t="s">
        <v>119</v>
      </c>
      <c r="E91" s="24">
        <f t="shared" si="11"/>
        <v>0</v>
      </c>
      <c r="F91" s="10">
        <f t="shared" si="12"/>
        <v>0</v>
      </c>
      <c r="G91" s="24">
        <f t="shared" si="13"/>
        <v>0</v>
      </c>
      <c r="H91" s="28">
        <f t="shared" si="14"/>
        <v>0</v>
      </c>
      <c r="I91" s="24">
        <f t="shared" si="15"/>
        <v>0</v>
      </c>
      <c r="J91" s="10">
        <f t="shared" si="16"/>
        <v>0</v>
      </c>
      <c r="K91" s="10">
        <f t="shared" si="22"/>
        <v>0</v>
      </c>
      <c r="L91" s="10">
        <f t="shared" si="22"/>
        <v>0</v>
      </c>
      <c r="M91" s="10">
        <f t="shared" si="17"/>
        <v>0</v>
      </c>
      <c r="N91" s="8"/>
      <c r="O91" s="8"/>
      <c r="P91" s="29">
        <v>91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/>
      <c r="AA91" s="5"/>
    </row>
    <row r="92" spans="1:27" ht="11.25">
      <c r="A92" s="9" t="s">
        <v>117</v>
      </c>
      <c r="B92" s="9" t="s">
        <v>38</v>
      </c>
      <c r="C92" s="9" t="s">
        <v>34</v>
      </c>
      <c r="D92" s="9" t="s">
        <v>120</v>
      </c>
      <c r="E92" s="24">
        <f t="shared" si="11"/>
        <v>0</v>
      </c>
      <c r="F92" s="10">
        <f t="shared" si="12"/>
        <v>0</v>
      </c>
      <c r="G92" s="24">
        <f t="shared" si="13"/>
        <v>0</v>
      </c>
      <c r="H92" s="28">
        <f t="shared" si="14"/>
        <v>0</v>
      </c>
      <c r="I92" s="24">
        <f t="shared" si="15"/>
        <v>0</v>
      </c>
      <c r="J92" s="10">
        <f t="shared" si="16"/>
        <v>0</v>
      </c>
      <c r="K92" s="10">
        <f t="shared" si="22"/>
        <v>0</v>
      </c>
      <c r="L92" s="10">
        <f t="shared" si="22"/>
        <v>0</v>
      </c>
      <c r="M92" s="10">
        <f t="shared" si="17"/>
        <v>0</v>
      </c>
      <c r="N92" s="8"/>
      <c r="O92" s="8"/>
      <c r="P92" s="29">
        <v>92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/>
      <c r="AA92" s="5"/>
    </row>
    <row r="93" spans="1:27" ht="11.25">
      <c r="A93" s="9" t="s">
        <v>117</v>
      </c>
      <c r="B93" s="9" t="s">
        <v>38</v>
      </c>
      <c r="C93" s="9" t="s">
        <v>36</v>
      </c>
      <c r="D93" s="9" t="s">
        <v>121</v>
      </c>
      <c r="E93" s="24">
        <f t="shared" si="11"/>
        <v>0</v>
      </c>
      <c r="F93" s="10">
        <f t="shared" si="12"/>
        <v>0</v>
      </c>
      <c r="G93" s="24">
        <f t="shared" si="13"/>
        <v>0</v>
      </c>
      <c r="H93" s="28">
        <f t="shared" si="14"/>
        <v>0</v>
      </c>
      <c r="I93" s="24">
        <f t="shared" si="15"/>
        <v>0</v>
      </c>
      <c r="J93" s="10">
        <f t="shared" si="16"/>
        <v>0</v>
      </c>
      <c r="K93" s="10">
        <f t="shared" si="22"/>
        <v>0</v>
      </c>
      <c r="L93" s="10">
        <f t="shared" si="22"/>
        <v>0</v>
      </c>
      <c r="M93" s="10">
        <f t="shared" si="17"/>
        <v>0</v>
      </c>
      <c r="N93" s="8"/>
      <c r="O93" s="8"/>
      <c r="P93" s="29">
        <v>93</v>
      </c>
      <c r="Q93" s="29">
        <v>493</v>
      </c>
      <c r="R93" s="29">
        <v>7114</v>
      </c>
      <c r="S93" s="29">
        <v>0</v>
      </c>
      <c r="T93" s="29">
        <v>0</v>
      </c>
      <c r="U93" s="29">
        <v>493</v>
      </c>
      <c r="V93" s="29">
        <v>7114</v>
      </c>
      <c r="W93" s="29">
        <v>474</v>
      </c>
      <c r="X93" s="29">
        <v>0</v>
      </c>
      <c r="Y93" s="29">
        <v>474</v>
      </c>
      <c r="Z93" s="29"/>
      <c r="AA93" s="5"/>
    </row>
    <row r="94" spans="1:27" ht="11.25">
      <c r="A94" s="8" t="s">
        <v>122</v>
      </c>
      <c r="B94" s="9" t="s">
        <v>33</v>
      </c>
      <c r="C94" s="9" t="s">
        <v>34</v>
      </c>
      <c r="D94" s="8" t="s">
        <v>123</v>
      </c>
      <c r="E94" s="24">
        <f t="shared" si="11"/>
        <v>0</v>
      </c>
      <c r="F94" s="10">
        <f t="shared" si="12"/>
        <v>0</v>
      </c>
      <c r="G94" s="24">
        <f t="shared" si="13"/>
        <v>0</v>
      </c>
      <c r="H94" s="28">
        <f t="shared" si="14"/>
        <v>0</v>
      </c>
      <c r="I94" s="24">
        <f t="shared" si="15"/>
        <v>0</v>
      </c>
      <c r="J94" s="10">
        <f t="shared" si="16"/>
        <v>0</v>
      </c>
      <c r="K94" s="10">
        <f>F94/12</f>
        <v>0</v>
      </c>
      <c r="L94" s="10">
        <f>H94/12</f>
        <v>0</v>
      </c>
      <c r="M94" s="10">
        <f t="shared" si="17"/>
        <v>0</v>
      </c>
      <c r="N94" s="8"/>
      <c r="O94" s="8"/>
      <c r="P94" s="29">
        <v>94</v>
      </c>
      <c r="Q94" s="29">
        <v>23</v>
      </c>
      <c r="R94" s="29">
        <v>329</v>
      </c>
      <c r="S94" s="29">
        <v>0</v>
      </c>
      <c r="T94" s="29">
        <v>0</v>
      </c>
      <c r="U94" s="29">
        <v>23</v>
      </c>
      <c r="V94" s="29">
        <v>329</v>
      </c>
      <c r="W94" s="29">
        <v>22</v>
      </c>
      <c r="X94" s="29">
        <v>0</v>
      </c>
      <c r="Y94" s="29">
        <v>22</v>
      </c>
      <c r="Z94" s="29"/>
      <c r="AA94" s="5"/>
    </row>
    <row r="95" spans="1:26" ht="11.25">
      <c r="A95" s="8" t="s">
        <v>122</v>
      </c>
      <c r="B95" s="9" t="s">
        <v>33</v>
      </c>
      <c r="C95" s="9" t="s">
        <v>36</v>
      </c>
      <c r="D95" s="8" t="s">
        <v>124</v>
      </c>
      <c r="E95" s="24">
        <f t="shared" si="11"/>
        <v>0</v>
      </c>
      <c r="F95" s="10">
        <f t="shared" si="12"/>
        <v>0</v>
      </c>
      <c r="G95" s="24">
        <f t="shared" si="13"/>
        <v>0</v>
      </c>
      <c r="H95" s="28">
        <f t="shared" si="14"/>
        <v>0</v>
      </c>
      <c r="I95" s="24">
        <f t="shared" si="15"/>
        <v>0</v>
      </c>
      <c r="J95" s="10">
        <f t="shared" si="16"/>
        <v>0</v>
      </c>
      <c r="K95" s="10">
        <f>F95/12</f>
        <v>0</v>
      </c>
      <c r="L95" s="10">
        <f>H95/12</f>
        <v>0</v>
      </c>
      <c r="M95" s="10">
        <f aca="true" t="shared" si="23" ref="M95:M126">K95+L95</f>
        <v>0</v>
      </c>
      <c r="N95" s="8"/>
      <c r="O95" s="8"/>
      <c r="P95" s="29">
        <v>95</v>
      </c>
      <c r="Q95" s="29">
        <v>20</v>
      </c>
      <c r="R95" s="29">
        <v>179</v>
      </c>
      <c r="S95" s="29">
        <v>0</v>
      </c>
      <c r="T95" s="29">
        <v>0</v>
      </c>
      <c r="U95" s="29">
        <v>20</v>
      </c>
      <c r="V95" s="29">
        <v>179</v>
      </c>
      <c r="W95" s="29">
        <v>12</v>
      </c>
      <c r="X95" s="29">
        <v>0</v>
      </c>
      <c r="Y95" s="29">
        <v>12</v>
      </c>
      <c r="Z95" s="29"/>
    </row>
    <row r="96" spans="1:26" ht="11.25">
      <c r="A96" s="8" t="s">
        <v>122</v>
      </c>
      <c r="B96" s="9" t="s">
        <v>38</v>
      </c>
      <c r="C96" s="9" t="s">
        <v>34</v>
      </c>
      <c r="D96" s="8" t="s">
        <v>125</v>
      </c>
      <c r="E96" s="24">
        <f t="shared" si="11"/>
        <v>0</v>
      </c>
      <c r="F96" s="10">
        <f t="shared" si="12"/>
        <v>0</v>
      </c>
      <c r="G96" s="24">
        <f t="shared" si="13"/>
        <v>0</v>
      </c>
      <c r="H96" s="28">
        <f t="shared" si="14"/>
        <v>0</v>
      </c>
      <c r="I96" s="24">
        <f t="shared" si="15"/>
        <v>0</v>
      </c>
      <c r="J96" s="10">
        <f t="shared" si="16"/>
        <v>0</v>
      </c>
      <c r="K96" s="10">
        <f>F96/12</f>
        <v>0</v>
      </c>
      <c r="L96" s="10">
        <f>H96/12</f>
        <v>0</v>
      </c>
      <c r="M96" s="10">
        <f t="shared" si="23"/>
        <v>0</v>
      </c>
      <c r="N96" s="8"/>
      <c r="O96" s="8"/>
      <c r="P96" s="29">
        <v>96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/>
    </row>
    <row r="97" spans="1:26" ht="11.25">
      <c r="A97" s="8" t="s">
        <v>122</v>
      </c>
      <c r="B97" s="9" t="s">
        <v>38</v>
      </c>
      <c r="C97" s="9" t="s">
        <v>36</v>
      </c>
      <c r="D97" s="8" t="s">
        <v>126</v>
      </c>
      <c r="E97" s="24">
        <f t="shared" si="11"/>
        <v>0</v>
      </c>
      <c r="F97" s="10">
        <f t="shared" si="12"/>
        <v>0</v>
      </c>
      <c r="G97" s="24">
        <f t="shared" si="13"/>
        <v>0</v>
      </c>
      <c r="H97" s="28">
        <f t="shared" si="14"/>
        <v>0</v>
      </c>
      <c r="I97" s="24">
        <f t="shared" si="15"/>
        <v>0</v>
      </c>
      <c r="J97" s="10">
        <f t="shared" si="16"/>
        <v>0</v>
      </c>
      <c r="K97" s="10">
        <f>F97/12</f>
        <v>0</v>
      </c>
      <c r="L97" s="10">
        <f>H97/12</f>
        <v>0</v>
      </c>
      <c r="M97" s="10">
        <f t="shared" si="23"/>
        <v>0</v>
      </c>
      <c r="N97" s="8"/>
      <c r="O97" s="8"/>
      <c r="P97" s="29">
        <v>97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/>
    </row>
    <row r="98" spans="1:26" ht="11.25">
      <c r="A98" s="9" t="s">
        <v>127</v>
      </c>
      <c r="B98" s="9" t="s">
        <v>33</v>
      </c>
      <c r="C98" s="9" t="s">
        <v>34</v>
      </c>
      <c r="D98" s="9" t="s">
        <v>128</v>
      </c>
      <c r="E98" s="24">
        <f aca="true" t="shared" si="24" ref="E98:E129">Q93</f>
        <v>493</v>
      </c>
      <c r="F98" s="10">
        <f aca="true" t="shared" si="25" ref="F98:F129">R93</f>
        <v>7114</v>
      </c>
      <c r="G98" s="24">
        <f aca="true" t="shared" si="26" ref="G98:G129">S93</f>
        <v>0</v>
      </c>
      <c r="H98" s="28">
        <f aca="true" t="shared" si="27" ref="H98:H129">T93</f>
        <v>0</v>
      </c>
      <c r="I98" s="24">
        <f aca="true" t="shared" si="28" ref="I98:I129">E98+G98</f>
        <v>493</v>
      </c>
      <c r="J98" s="10">
        <f aca="true" t="shared" si="29" ref="J98:J129">F98+H98</f>
        <v>7114</v>
      </c>
      <c r="K98" s="10">
        <f>F98/15</f>
        <v>474.26666666666665</v>
      </c>
      <c r="L98" s="10">
        <f>X93</f>
        <v>0</v>
      </c>
      <c r="M98" s="10">
        <f t="shared" si="23"/>
        <v>474.26666666666665</v>
      </c>
      <c r="N98" s="8"/>
      <c r="O98" s="8"/>
      <c r="P98" s="29">
        <v>98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/>
    </row>
    <row r="99" spans="1:27" ht="11.25">
      <c r="A99" s="9" t="s">
        <v>127</v>
      </c>
      <c r="B99" s="9" t="s">
        <v>33</v>
      </c>
      <c r="C99" s="9" t="s">
        <v>36</v>
      </c>
      <c r="D99" s="9" t="s">
        <v>129</v>
      </c>
      <c r="E99" s="24">
        <f t="shared" si="24"/>
        <v>23</v>
      </c>
      <c r="F99" s="10">
        <f t="shared" si="25"/>
        <v>329</v>
      </c>
      <c r="G99" s="24">
        <f t="shared" si="26"/>
        <v>0</v>
      </c>
      <c r="H99" s="28">
        <f t="shared" si="27"/>
        <v>0</v>
      </c>
      <c r="I99" s="24">
        <f t="shared" si="28"/>
        <v>23</v>
      </c>
      <c r="J99" s="10">
        <f t="shared" si="29"/>
        <v>329</v>
      </c>
      <c r="K99" s="10">
        <f>F99/15</f>
        <v>21.933333333333334</v>
      </c>
      <c r="L99" s="10">
        <f>X94</f>
        <v>0</v>
      </c>
      <c r="M99" s="10">
        <f t="shared" si="23"/>
        <v>21.933333333333334</v>
      </c>
      <c r="N99" s="8"/>
      <c r="O99" s="8"/>
      <c r="P99" s="29">
        <v>99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/>
      <c r="AA99" s="5"/>
    </row>
    <row r="100" spans="1:27" ht="11.25">
      <c r="A100" s="9" t="s">
        <v>127</v>
      </c>
      <c r="B100" s="9" t="s">
        <v>38</v>
      </c>
      <c r="C100" s="9" t="s">
        <v>34</v>
      </c>
      <c r="D100" s="9" t="s">
        <v>130</v>
      </c>
      <c r="E100" s="24">
        <f t="shared" si="24"/>
        <v>20</v>
      </c>
      <c r="F100" s="10">
        <f t="shared" si="25"/>
        <v>179</v>
      </c>
      <c r="G100" s="24">
        <f t="shared" si="26"/>
        <v>0</v>
      </c>
      <c r="H100" s="28">
        <f t="shared" si="27"/>
        <v>0</v>
      </c>
      <c r="I100" s="24">
        <f t="shared" si="28"/>
        <v>20</v>
      </c>
      <c r="J100" s="10">
        <f t="shared" si="29"/>
        <v>179</v>
      </c>
      <c r="K100" s="10">
        <f>F100/15</f>
        <v>11.933333333333334</v>
      </c>
      <c r="L100" s="10">
        <f>X95</f>
        <v>0</v>
      </c>
      <c r="M100" s="10">
        <f t="shared" si="23"/>
        <v>11.933333333333334</v>
      </c>
      <c r="N100" s="8"/>
      <c r="O100" s="8"/>
      <c r="P100" s="29">
        <v>100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/>
      <c r="AA100" s="5"/>
    </row>
    <row r="101" spans="1:27" ht="11.25">
      <c r="A101" s="9" t="s">
        <v>127</v>
      </c>
      <c r="B101" s="9" t="s">
        <v>38</v>
      </c>
      <c r="C101" s="9" t="s">
        <v>36</v>
      </c>
      <c r="D101" s="9" t="s">
        <v>131</v>
      </c>
      <c r="E101" s="24">
        <f t="shared" si="24"/>
        <v>0</v>
      </c>
      <c r="F101" s="10">
        <f t="shared" si="25"/>
        <v>0</v>
      </c>
      <c r="G101" s="24">
        <f t="shared" si="26"/>
        <v>0</v>
      </c>
      <c r="H101" s="28">
        <f t="shared" si="27"/>
        <v>0</v>
      </c>
      <c r="I101" s="24">
        <f t="shared" si="28"/>
        <v>0</v>
      </c>
      <c r="J101" s="10">
        <f t="shared" si="29"/>
        <v>0</v>
      </c>
      <c r="K101" s="10">
        <f>F101/15</f>
        <v>0</v>
      </c>
      <c r="L101" s="10">
        <f>X96</f>
        <v>0</v>
      </c>
      <c r="M101" s="10">
        <f t="shared" si="23"/>
        <v>0</v>
      </c>
      <c r="N101" s="8"/>
      <c r="O101" s="8"/>
      <c r="P101" s="29">
        <v>101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/>
      <c r="AA101" s="5"/>
    </row>
    <row r="102" spans="1:27" ht="11.25">
      <c r="A102" s="8" t="s">
        <v>132</v>
      </c>
      <c r="B102" s="9" t="s">
        <v>33</v>
      </c>
      <c r="C102" s="9" t="s">
        <v>34</v>
      </c>
      <c r="D102" s="8" t="s">
        <v>133</v>
      </c>
      <c r="E102" s="24">
        <f t="shared" si="24"/>
        <v>0</v>
      </c>
      <c r="F102" s="10">
        <f t="shared" si="25"/>
        <v>0</v>
      </c>
      <c r="G102" s="24">
        <f t="shared" si="26"/>
        <v>0</v>
      </c>
      <c r="H102" s="28">
        <f t="shared" si="27"/>
        <v>0</v>
      </c>
      <c r="I102" s="24">
        <f t="shared" si="28"/>
        <v>0</v>
      </c>
      <c r="J102" s="10">
        <f t="shared" si="29"/>
        <v>0</v>
      </c>
      <c r="K102" s="10">
        <f>F102/12</f>
        <v>0</v>
      </c>
      <c r="L102" s="10">
        <f>H102/12</f>
        <v>0</v>
      </c>
      <c r="M102" s="10">
        <f t="shared" si="23"/>
        <v>0</v>
      </c>
      <c r="N102" s="8"/>
      <c r="O102" s="8"/>
      <c r="P102" s="29">
        <v>102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/>
      <c r="AA102" s="5"/>
    </row>
    <row r="103" spans="1:27" ht="11.25">
      <c r="A103" s="8" t="s">
        <v>132</v>
      </c>
      <c r="B103" s="9" t="s">
        <v>33</v>
      </c>
      <c r="C103" s="9" t="s">
        <v>36</v>
      </c>
      <c r="D103" s="8" t="s">
        <v>134</v>
      </c>
      <c r="E103" s="24">
        <f t="shared" si="24"/>
        <v>0</v>
      </c>
      <c r="F103" s="10">
        <f t="shared" si="25"/>
        <v>0</v>
      </c>
      <c r="G103" s="24">
        <f t="shared" si="26"/>
        <v>0</v>
      </c>
      <c r="H103" s="28">
        <f t="shared" si="27"/>
        <v>0</v>
      </c>
      <c r="I103" s="24">
        <f t="shared" si="28"/>
        <v>0</v>
      </c>
      <c r="J103" s="10">
        <f t="shared" si="29"/>
        <v>0</v>
      </c>
      <c r="K103" s="10">
        <f>F103/12</f>
        <v>0</v>
      </c>
      <c r="L103" s="10">
        <f>H103/12</f>
        <v>0</v>
      </c>
      <c r="M103" s="10">
        <f t="shared" si="23"/>
        <v>0</v>
      </c>
      <c r="N103" s="8"/>
      <c r="O103" s="8"/>
      <c r="P103" s="29">
        <v>103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/>
      <c r="AA103" s="5"/>
    </row>
    <row r="104" spans="1:27" ht="11.25">
      <c r="A104" s="8" t="s">
        <v>132</v>
      </c>
      <c r="B104" s="9" t="s">
        <v>38</v>
      </c>
      <c r="C104" s="9" t="s">
        <v>34</v>
      </c>
      <c r="D104" s="8" t="s">
        <v>135</v>
      </c>
      <c r="E104" s="24">
        <f t="shared" si="24"/>
        <v>0</v>
      </c>
      <c r="F104" s="10">
        <f t="shared" si="25"/>
        <v>0</v>
      </c>
      <c r="G104" s="24">
        <f t="shared" si="26"/>
        <v>0</v>
      </c>
      <c r="H104" s="28">
        <f t="shared" si="27"/>
        <v>0</v>
      </c>
      <c r="I104" s="24">
        <f t="shared" si="28"/>
        <v>0</v>
      </c>
      <c r="J104" s="10">
        <f t="shared" si="29"/>
        <v>0</v>
      </c>
      <c r="K104" s="10">
        <f>F104/12</f>
        <v>0</v>
      </c>
      <c r="L104" s="10">
        <f>H104/12</f>
        <v>0</v>
      </c>
      <c r="M104" s="10">
        <f t="shared" si="23"/>
        <v>0</v>
      </c>
      <c r="N104" s="8"/>
      <c r="O104" s="8"/>
      <c r="P104" s="29">
        <v>104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/>
      <c r="AA104" s="5"/>
    </row>
    <row r="105" spans="1:27" ht="11.25">
      <c r="A105" s="8" t="s">
        <v>132</v>
      </c>
      <c r="B105" s="9" t="s">
        <v>38</v>
      </c>
      <c r="C105" s="9" t="s">
        <v>36</v>
      </c>
      <c r="D105" s="8" t="s">
        <v>136</v>
      </c>
      <c r="E105" s="24">
        <f t="shared" si="24"/>
        <v>0</v>
      </c>
      <c r="F105" s="10">
        <f t="shared" si="25"/>
        <v>0</v>
      </c>
      <c r="G105" s="24">
        <f t="shared" si="26"/>
        <v>0</v>
      </c>
      <c r="H105" s="28">
        <f t="shared" si="27"/>
        <v>0</v>
      </c>
      <c r="I105" s="24">
        <f t="shared" si="28"/>
        <v>0</v>
      </c>
      <c r="J105" s="10">
        <f t="shared" si="29"/>
        <v>0</v>
      </c>
      <c r="K105" s="10">
        <f>F105/12</f>
        <v>0</v>
      </c>
      <c r="L105" s="10">
        <f>H105/12</f>
        <v>0</v>
      </c>
      <c r="M105" s="10">
        <f t="shared" si="23"/>
        <v>0</v>
      </c>
      <c r="N105" s="8"/>
      <c r="O105" s="8"/>
      <c r="P105" s="29">
        <v>105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/>
      <c r="AA105" s="5"/>
    </row>
    <row r="106" spans="1:27" ht="11.25">
      <c r="A106" s="9" t="s">
        <v>137</v>
      </c>
      <c r="B106" s="9" t="s">
        <v>33</v>
      </c>
      <c r="C106" s="9" t="s">
        <v>34</v>
      </c>
      <c r="D106" s="9" t="s">
        <v>138</v>
      </c>
      <c r="E106" s="24">
        <f t="shared" si="24"/>
        <v>0</v>
      </c>
      <c r="F106" s="10">
        <f t="shared" si="25"/>
        <v>0</v>
      </c>
      <c r="G106" s="24">
        <f t="shared" si="26"/>
        <v>0</v>
      </c>
      <c r="H106" s="28">
        <f t="shared" si="27"/>
        <v>0</v>
      </c>
      <c r="I106" s="24">
        <f t="shared" si="28"/>
        <v>0</v>
      </c>
      <c r="J106" s="10">
        <f t="shared" si="29"/>
        <v>0</v>
      </c>
      <c r="K106" s="10">
        <f aca="true" t="shared" si="30" ref="K106:K113">F106/15</f>
        <v>0</v>
      </c>
      <c r="L106" s="10">
        <f aca="true" t="shared" si="31" ref="L106:L113">H106/15</f>
        <v>0</v>
      </c>
      <c r="M106" s="10">
        <f t="shared" si="23"/>
        <v>0</v>
      </c>
      <c r="N106" s="8"/>
      <c r="O106" s="8"/>
      <c r="P106" s="29">
        <v>106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/>
      <c r="AA106" s="5"/>
    </row>
    <row r="107" spans="1:26" ht="11.25">
      <c r="A107" s="9" t="s">
        <v>137</v>
      </c>
      <c r="B107" s="9" t="s">
        <v>33</v>
      </c>
      <c r="C107" s="9" t="s">
        <v>36</v>
      </c>
      <c r="D107" s="9" t="s">
        <v>139</v>
      </c>
      <c r="E107" s="24">
        <f t="shared" si="24"/>
        <v>0</v>
      </c>
      <c r="F107" s="10">
        <f t="shared" si="25"/>
        <v>0</v>
      </c>
      <c r="G107" s="24">
        <f t="shared" si="26"/>
        <v>0</v>
      </c>
      <c r="H107" s="28">
        <f t="shared" si="27"/>
        <v>0</v>
      </c>
      <c r="I107" s="24">
        <f t="shared" si="28"/>
        <v>0</v>
      </c>
      <c r="J107" s="10">
        <f t="shared" si="29"/>
        <v>0</v>
      </c>
      <c r="K107" s="10">
        <f t="shared" si="30"/>
        <v>0</v>
      </c>
      <c r="L107" s="10">
        <f t="shared" si="31"/>
        <v>0</v>
      </c>
      <c r="M107" s="10">
        <f t="shared" si="23"/>
        <v>0</v>
      </c>
      <c r="N107" s="8"/>
      <c r="O107" s="8"/>
      <c r="P107" s="29">
        <v>107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/>
    </row>
    <row r="108" spans="1:26" ht="11.25">
      <c r="A108" s="9" t="s">
        <v>137</v>
      </c>
      <c r="B108" s="9" t="s">
        <v>38</v>
      </c>
      <c r="C108" s="9" t="s">
        <v>34</v>
      </c>
      <c r="D108" s="9" t="s">
        <v>140</v>
      </c>
      <c r="E108" s="24">
        <f t="shared" si="24"/>
        <v>0</v>
      </c>
      <c r="F108" s="10">
        <f t="shared" si="25"/>
        <v>0</v>
      </c>
      <c r="G108" s="24">
        <f t="shared" si="26"/>
        <v>0</v>
      </c>
      <c r="H108" s="28">
        <f t="shared" si="27"/>
        <v>0</v>
      </c>
      <c r="I108" s="24">
        <f t="shared" si="28"/>
        <v>0</v>
      </c>
      <c r="J108" s="10">
        <f t="shared" si="29"/>
        <v>0</v>
      </c>
      <c r="K108" s="10">
        <f t="shared" si="30"/>
        <v>0</v>
      </c>
      <c r="L108" s="10">
        <f t="shared" si="31"/>
        <v>0</v>
      </c>
      <c r="M108" s="10">
        <f t="shared" si="23"/>
        <v>0</v>
      </c>
      <c r="N108" s="8"/>
      <c r="O108" s="8"/>
      <c r="P108" s="29">
        <v>108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/>
    </row>
    <row r="109" spans="1:26" ht="11.25">
      <c r="A109" s="9" t="s">
        <v>137</v>
      </c>
      <c r="B109" s="9" t="s">
        <v>38</v>
      </c>
      <c r="C109" s="9" t="s">
        <v>36</v>
      </c>
      <c r="D109" s="9" t="s">
        <v>141</v>
      </c>
      <c r="E109" s="24">
        <f t="shared" si="24"/>
        <v>0</v>
      </c>
      <c r="F109" s="10">
        <f t="shared" si="25"/>
        <v>0</v>
      </c>
      <c r="G109" s="24">
        <f t="shared" si="26"/>
        <v>0</v>
      </c>
      <c r="H109" s="28">
        <f t="shared" si="27"/>
        <v>0</v>
      </c>
      <c r="I109" s="24">
        <f t="shared" si="28"/>
        <v>0</v>
      </c>
      <c r="J109" s="10">
        <f t="shared" si="29"/>
        <v>0</v>
      </c>
      <c r="K109" s="10">
        <f t="shared" si="30"/>
        <v>0</v>
      </c>
      <c r="L109" s="10">
        <f t="shared" si="31"/>
        <v>0</v>
      </c>
      <c r="M109" s="10">
        <f t="shared" si="23"/>
        <v>0</v>
      </c>
      <c r="N109" s="8"/>
      <c r="O109" s="8"/>
      <c r="P109" s="29">
        <v>109</v>
      </c>
      <c r="Q109" s="29">
        <v>370</v>
      </c>
      <c r="R109" s="29">
        <v>6853</v>
      </c>
      <c r="S109" s="29">
        <v>0</v>
      </c>
      <c r="T109" s="29">
        <v>0</v>
      </c>
      <c r="U109" s="29">
        <v>370</v>
      </c>
      <c r="V109" s="29">
        <v>6853</v>
      </c>
      <c r="W109" s="29">
        <v>381</v>
      </c>
      <c r="X109" s="29">
        <v>0</v>
      </c>
      <c r="Y109" s="29">
        <v>381</v>
      </c>
      <c r="Z109" s="29"/>
    </row>
    <row r="110" spans="1:26" ht="11.25">
      <c r="A110" s="9" t="s">
        <v>142</v>
      </c>
      <c r="B110" s="9" t="s">
        <v>33</v>
      </c>
      <c r="C110" s="9" t="s">
        <v>34</v>
      </c>
      <c r="D110" s="8" t="s">
        <v>143</v>
      </c>
      <c r="E110" s="24">
        <f t="shared" si="24"/>
        <v>0</v>
      </c>
      <c r="F110" s="10">
        <f t="shared" si="25"/>
        <v>0</v>
      </c>
      <c r="G110" s="24">
        <f t="shared" si="26"/>
        <v>0</v>
      </c>
      <c r="H110" s="28">
        <f t="shared" si="27"/>
        <v>0</v>
      </c>
      <c r="I110" s="24">
        <f t="shared" si="28"/>
        <v>0</v>
      </c>
      <c r="J110" s="10">
        <f t="shared" si="29"/>
        <v>0</v>
      </c>
      <c r="K110" s="10">
        <f t="shared" si="30"/>
        <v>0</v>
      </c>
      <c r="L110" s="10">
        <f t="shared" si="31"/>
        <v>0</v>
      </c>
      <c r="M110" s="10">
        <f t="shared" si="23"/>
        <v>0</v>
      </c>
      <c r="N110" s="8"/>
      <c r="O110" s="8"/>
      <c r="P110" s="29">
        <v>110</v>
      </c>
      <c r="Q110" s="29">
        <v>4</v>
      </c>
      <c r="R110" s="29">
        <v>74</v>
      </c>
      <c r="S110" s="29">
        <v>0</v>
      </c>
      <c r="T110" s="29">
        <v>0</v>
      </c>
      <c r="U110" s="29">
        <v>4</v>
      </c>
      <c r="V110" s="29">
        <v>74</v>
      </c>
      <c r="W110" s="29">
        <v>4</v>
      </c>
      <c r="X110" s="29">
        <v>0</v>
      </c>
      <c r="Y110" s="29">
        <v>4</v>
      </c>
      <c r="Z110" s="29"/>
    </row>
    <row r="111" spans="1:26" ht="11.25">
      <c r="A111" s="9" t="s">
        <v>142</v>
      </c>
      <c r="B111" s="9" t="s">
        <v>33</v>
      </c>
      <c r="C111" s="9" t="s">
        <v>36</v>
      </c>
      <c r="D111" s="8" t="s">
        <v>144</v>
      </c>
      <c r="E111" s="24">
        <f t="shared" si="24"/>
        <v>0</v>
      </c>
      <c r="F111" s="10">
        <f t="shared" si="25"/>
        <v>0</v>
      </c>
      <c r="G111" s="24">
        <f t="shared" si="26"/>
        <v>0</v>
      </c>
      <c r="H111" s="28">
        <f t="shared" si="27"/>
        <v>0</v>
      </c>
      <c r="I111" s="24">
        <f t="shared" si="28"/>
        <v>0</v>
      </c>
      <c r="J111" s="10">
        <f t="shared" si="29"/>
        <v>0</v>
      </c>
      <c r="K111" s="10">
        <f t="shared" si="30"/>
        <v>0</v>
      </c>
      <c r="L111" s="10">
        <f t="shared" si="31"/>
        <v>0</v>
      </c>
      <c r="M111" s="10">
        <f t="shared" si="23"/>
        <v>0</v>
      </c>
      <c r="N111" s="8"/>
      <c r="O111" s="8"/>
      <c r="P111" s="29">
        <v>111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/>
    </row>
    <row r="112" spans="1:26" ht="11.25">
      <c r="A112" s="9" t="s">
        <v>142</v>
      </c>
      <c r="B112" s="9" t="s">
        <v>38</v>
      </c>
      <c r="C112" s="9" t="s">
        <v>34</v>
      </c>
      <c r="D112" s="8" t="s">
        <v>145</v>
      </c>
      <c r="E112" s="24">
        <f t="shared" si="24"/>
        <v>0</v>
      </c>
      <c r="F112" s="10">
        <f t="shared" si="25"/>
        <v>0</v>
      </c>
      <c r="G112" s="24">
        <f t="shared" si="26"/>
        <v>0</v>
      </c>
      <c r="H112" s="28">
        <f t="shared" si="27"/>
        <v>0</v>
      </c>
      <c r="I112" s="24">
        <f t="shared" si="28"/>
        <v>0</v>
      </c>
      <c r="J112" s="10">
        <f t="shared" si="29"/>
        <v>0</v>
      </c>
      <c r="K112" s="10">
        <f t="shared" si="30"/>
        <v>0</v>
      </c>
      <c r="L112" s="10">
        <f t="shared" si="31"/>
        <v>0</v>
      </c>
      <c r="M112" s="10">
        <f t="shared" si="23"/>
        <v>0</v>
      </c>
      <c r="N112" s="8"/>
      <c r="O112" s="8"/>
      <c r="P112" s="29">
        <v>112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/>
    </row>
    <row r="113" spans="1:26" ht="11.25">
      <c r="A113" s="9" t="s">
        <v>142</v>
      </c>
      <c r="B113" s="9" t="s">
        <v>38</v>
      </c>
      <c r="C113" s="9" t="s">
        <v>36</v>
      </c>
      <c r="D113" s="8" t="s">
        <v>146</v>
      </c>
      <c r="E113" s="24">
        <f t="shared" si="24"/>
        <v>0</v>
      </c>
      <c r="F113" s="10">
        <f t="shared" si="25"/>
        <v>0</v>
      </c>
      <c r="G113" s="24">
        <f t="shared" si="26"/>
        <v>0</v>
      </c>
      <c r="H113" s="28">
        <f t="shared" si="27"/>
        <v>0</v>
      </c>
      <c r="I113" s="24">
        <f t="shared" si="28"/>
        <v>0</v>
      </c>
      <c r="J113" s="10">
        <f t="shared" si="29"/>
        <v>0</v>
      </c>
      <c r="K113" s="10">
        <f t="shared" si="30"/>
        <v>0</v>
      </c>
      <c r="L113" s="10">
        <f t="shared" si="31"/>
        <v>0</v>
      </c>
      <c r="M113" s="10">
        <f t="shared" si="23"/>
        <v>0</v>
      </c>
      <c r="N113" s="8"/>
      <c r="O113" s="8"/>
      <c r="P113" s="29">
        <v>113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/>
    </row>
    <row r="114" spans="1:26" ht="11.25">
      <c r="A114" s="9" t="s">
        <v>147</v>
      </c>
      <c r="B114" s="9" t="s">
        <v>33</v>
      </c>
      <c r="C114" s="9" t="s">
        <v>34</v>
      </c>
      <c r="D114" s="9" t="s">
        <v>148</v>
      </c>
      <c r="E114" s="24">
        <f t="shared" si="24"/>
        <v>370</v>
      </c>
      <c r="F114" s="10">
        <f t="shared" si="25"/>
        <v>6853</v>
      </c>
      <c r="G114" s="24">
        <f t="shared" si="26"/>
        <v>0</v>
      </c>
      <c r="H114" s="28">
        <f t="shared" si="27"/>
        <v>0</v>
      </c>
      <c r="I114" s="24">
        <f t="shared" si="28"/>
        <v>370</v>
      </c>
      <c r="J114" s="10">
        <f t="shared" si="29"/>
        <v>6853</v>
      </c>
      <c r="K114" s="10">
        <f aca="true" t="shared" si="32" ref="K114:L121">W109</f>
        <v>381</v>
      </c>
      <c r="L114" s="10">
        <f t="shared" si="32"/>
        <v>0</v>
      </c>
      <c r="M114" s="10">
        <f t="shared" si="23"/>
        <v>381</v>
      </c>
      <c r="N114" s="8"/>
      <c r="O114" s="8"/>
      <c r="P114" s="29">
        <v>114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/>
    </row>
    <row r="115" spans="1:26" ht="11.25">
      <c r="A115" s="9" t="s">
        <v>147</v>
      </c>
      <c r="B115" s="9" t="s">
        <v>33</v>
      </c>
      <c r="C115" s="9" t="s">
        <v>36</v>
      </c>
      <c r="D115" s="9" t="s">
        <v>149</v>
      </c>
      <c r="E115" s="24">
        <f t="shared" si="24"/>
        <v>4</v>
      </c>
      <c r="F115" s="10">
        <f t="shared" si="25"/>
        <v>74</v>
      </c>
      <c r="G115" s="24">
        <f t="shared" si="26"/>
        <v>0</v>
      </c>
      <c r="H115" s="28">
        <f t="shared" si="27"/>
        <v>0</v>
      </c>
      <c r="I115" s="24">
        <f t="shared" si="28"/>
        <v>4</v>
      </c>
      <c r="J115" s="10">
        <f t="shared" si="29"/>
        <v>74</v>
      </c>
      <c r="K115" s="10">
        <f t="shared" si="32"/>
        <v>4</v>
      </c>
      <c r="L115" s="10">
        <f t="shared" si="32"/>
        <v>0</v>
      </c>
      <c r="M115" s="10">
        <f t="shared" si="23"/>
        <v>4</v>
      </c>
      <c r="N115" s="8"/>
      <c r="O115" s="8"/>
      <c r="P115" s="29">
        <v>115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/>
    </row>
    <row r="116" spans="1:26" ht="11.25">
      <c r="A116" s="9" t="s">
        <v>147</v>
      </c>
      <c r="B116" s="9" t="s">
        <v>38</v>
      </c>
      <c r="C116" s="9" t="s">
        <v>34</v>
      </c>
      <c r="D116" s="9" t="s">
        <v>150</v>
      </c>
      <c r="E116" s="24">
        <f t="shared" si="24"/>
        <v>0</v>
      </c>
      <c r="F116" s="10">
        <f t="shared" si="25"/>
        <v>0</v>
      </c>
      <c r="G116" s="24">
        <f t="shared" si="26"/>
        <v>0</v>
      </c>
      <c r="H116" s="28">
        <f t="shared" si="27"/>
        <v>0</v>
      </c>
      <c r="I116" s="24">
        <f t="shared" si="28"/>
        <v>0</v>
      </c>
      <c r="J116" s="10">
        <f t="shared" si="29"/>
        <v>0</v>
      </c>
      <c r="K116" s="10">
        <f t="shared" si="32"/>
        <v>0</v>
      </c>
      <c r="L116" s="10">
        <f t="shared" si="32"/>
        <v>0</v>
      </c>
      <c r="M116" s="10">
        <f t="shared" si="23"/>
        <v>0</v>
      </c>
      <c r="N116" s="8"/>
      <c r="O116" s="8"/>
      <c r="P116" s="29">
        <v>116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/>
    </row>
    <row r="117" spans="1:26" ht="11.25">
      <c r="A117" s="9" t="s">
        <v>147</v>
      </c>
      <c r="B117" s="9" t="s">
        <v>38</v>
      </c>
      <c r="C117" s="9" t="s">
        <v>36</v>
      </c>
      <c r="D117" s="9" t="s">
        <v>151</v>
      </c>
      <c r="E117" s="24">
        <f t="shared" si="24"/>
        <v>0</v>
      </c>
      <c r="F117" s="10">
        <f t="shared" si="25"/>
        <v>0</v>
      </c>
      <c r="G117" s="24">
        <f t="shared" si="26"/>
        <v>0</v>
      </c>
      <c r="H117" s="28">
        <f t="shared" si="27"/>
        <v>0</v>
      </c>
      <c r="I117" s="24">
        <f t="shared" si="28"/>
        <v>0</v>
      </c>
      <c r="J117" s="10">
        <f t="shared" si="29"/>
        <v>0</v>
      </c>
      <c r="K117" s="10">
        <f t="shared" si="32"/>
        <v>0</v>
      </c>
      <c r="L117" s="10">
        <f t="shared" si="32"/>
        <v>0</v>
      </c>
      <c r="M117" s="10">
        <f t="shared" si="23"/>
        <v>0</v>
      </c>
      <c r="N117" s="8"/>
      <c r="O117" s="8"/>
      <c r="P117" s="29">
        <v>117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/>
    </row>
    <row r="118" spans="1:26" ht="11.25">
      <c r="A118" s="9" t="s">
        <v>152</v>
      </c>
      <c r="B118" s="9" t="s">
        <v>33</v>
      </c>
      <c r="C118" s="9" t="s">
        <v>34</v>
      </c>
      <c r="D118" s="9" t="s">
        <v>153</v>
      </c>
      <c r="E118" s="24">
        <f t="shared" si="24"/>
        <v>0</v>
      </c>
      <c r="F118" s="10">
        <f t="shared" si="25"/>
        <v>0</v>
      </c>
      <c r="G118" s="24">
        <f t="shared" si="26"/>
        <v>0</v>
      </c>
      <c r="H118" s="28">
        <f t="shared" si="27"/>
        <v>0</v>
      </c>
      <c r="I118" s="24">
        <f t="shared" si="28"/>
        <v>0</v>
      </c>
      <c r="J118" s="10">
        <f t="shared" si="29"/>
        <v>0</v>
      </c>
      <c r="K118" s="10">
        <f t="shared" si="32"/>
        <v>0</v>
      </c>
      <c r="L118" s="10">
        <f t="shared" si="32"/>
        <v>0</v>
      </c>
      <c r="M118" s="10">
        <f t="shared" si="23"/>
        <v>0</v>
      </c>
      <c r="N118" s="8"/>
      <c r="O118" s="8"/>
      <c r="P118" s="29">
        <v>118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/>
    </row>
    <row r="119" spans="1:26" ht="11.25">
      <c r="A119" s="9" t="s">
        <v>152</v>
      </c>
      <c r="B119" s="9" t="s">
        <v>33</v>
      </c>
      <c r="C119" s="9" t="s">
        <v>36</v>
      </c>
      <c r="D119" s="9" t="s">
        <v>154</v>
      </c>
      <c r="E119" s="24">
        <f t="shared" si="24"/>
        <v>0</v>
      </c>
      <c r="F119" s="10">
        <f t="shared" si="25"/>
        <v>0</v>
      </c>
      <c r="G119" s="24">
        <f t="shared" si="26"/>
        <v>0</v>
      </c>
      <c r="H119" s="28">
        <f t="shared" si="27"/>
        <v>0</v>
      </c>
      <c r="I119" s="24">
        <f t="shared" si="28"/>
        <v>0</v>
      </c>
      <c r="J119" s="10">
        <f t="shared" si="29"/>
        <v>0</v>
      </c>
      <c r="K119" s="10">
        <f t="shared" si="32"/>
        <v>0</v>
      </c>
      <c r="L119" s="10">
        <f t="shared" si="32"/>
        <v>0</v>
      </c>
      <c r="M119" s="10">
        <f t="shared" si="23"/>
        <v>0</v>
      </c>
      <c r="N119" s="8"/>
      <c r="O119" s="8"/>
      <c r="P119" s="29">
        <v>119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/>
    </row>
    <row r="120" spans="1:26" ht="11.25">
      <c r="A120" s="9" t="s">
        <v>152</v>
      </c>
      <c r="B120" s="9" t="s">
        <v>38</v>
      </c>
      <c r="C120" s="9" t="s">
        <v>34</v>
      </c>
      <c r="D120" s="9" t="s">
        <v>155</v>
      </c>
      <c r="E120" s="24">
        <f t="shared" si="24"/>
        <v>0</v>
      </c>
      <c r="F120" s="10">
        <f t="shared" si="25"/>
        <v>0</v>
      </c>
      <c r="G120" s="24">
        <f t="shared" si="26"/>
        <v>0</v>
      </c>
      <c r="H120" s="28">
        <f t="shared" si="27"/>
        <v>0</v>
      </c>
      <c r="I120" s="24">
        <f t="shared" si="28"/>
        <v>0</v>
      </c>
      <c r="J120" s="10">
        <f t="shared" si="29"/>
        <v>0</v>
      </c>
      <c r="K120" s="10">
        <f t="shared" si="32"/>
        <v>0</v>
      </c>
      <c r="L120" s="10">
        <f t="shared" si="32"/>
        <v>0</v>
      </c>
      <c r="M120" s="10">
        <f t="shared" si="23"/>
        <v>0</v>
      </c>
      <c r="N120" s="8"/>
      <c r="O120" s="8"/>
      <c r="P120" s="29">
        <v>120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/>
    </row>
    <row r="121" spans="1:26" ht="11.25">
      <c r="A121" s="9" t="s">
        <v>152</v>
      </c>
      <c r="B121" s="9" t="s">
        <v>38</v>
      </c>
      <c r="C121" s="9" t="s">
        <v>36</v>
      </c>
      <c r="D121" s="9" t="s">
        <v>156</v>
      </c>
      <c r="E121" s="24">
        <f t="shared" si="24"/>
        <v>0</v>
      </c>
      <c r="F121" s="10">
        <f t="shared" si="25"/>
        <v>0</v>
      </c>
      <c r="G121" s="24">
        <f t="shared" si="26"/>
        <v>0</v>
      </c>
      <c r="H121" s="28">
        <f t="shared" si="27"/>
        <v>0</v>
      </c>
      <c r="I121" s="24">
        <f t="shared" si="28"/>
        <v>0</v>
      </c>
      <c r="J121" s="10">
        <f t="shared" si="29"/>
        <v>0</v>
      </c>
      <c r="K121" s="10">
        <f t="shared" si="32"/>
        <v>0</v>
      </c>
      <c r="L121" s="10">
        <f t="shared" si="32"/>
        <v>0</v>
      </c>
      <c r="M121" s="10">
        <f t="shared" si="23"/>
        <v>0</v>
      </c>
      <c r="N121" s="8"/>
      <c r="O121" s="8"/>
      <c r="P121" s="29">
        <v>121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/>
    </row>
    <row r="122" spans="1:26" ht="11.25">
      <c r="A122" s="8" t="s">
        <v>157</v>
      </c>
      <c r="B122" s="9" t="s">
        <v>33</v>
      </c>
      <c r="C122" s="9" t="s">
        <v>34</v>
      </c>
      <c r="D122" s="8" t="s">
        <v>158</v>
      </c>
      <c r="E122" s="24">
        <f t="shared" si="24"/>
        <v>0</v>
      </c>
      <c r="F122" s="10">
        <f t="shared" si="25"/>
        <v>0</v>
      </c>
      <c r="G122" s="24">
        <f t="shared" si="26"/>
        <v>0</v>
      </c>
      <c r="H122" s="28">
        <f t="shared" si="27"/>
        <v>0</v>
      </c>
      <c r="I122" s="24">
        <f t="shared" si="28"/>
        <v>0</v>
      </c>
      <c r="J122" s="10">
        <f t="shared" si="29"/>
        <v>0</v>
      </c>
      <c r="K122" s="10">
        <f aca="true" t="shared" si="33" ref="K122:K129">F122/15</f>
        <v>0</v>
      </c>
      <c r="L122" s="10">
        <f>H122/15</f>
        <v>0</v>
      </c>
      <c r="M122" s="10">
        <f t="shared" si="23"/>
        <v>0</v>
      </c>
      <c r="N122" s="8"/>
      <c r="O122" s="8"/>
      <c r="P122" s="29">
        <v>122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/>
    </row>
    <row r="123" spans="1:27" ht="11.25">
      <c r="A123" s="8" t="s">
        <v>157</v>
      </c>
      <c r="B123" s="9" t="s">
        <v>33</v>
      </c>
      <c r="C123" s="9" t="s">
        <v>36</v>
      </c>
      <c r="D123" s="8" t="s">
        <v>159</v>
      </c>
      <c r="E123" s="24">
        <f t="shared" si="24"/>
        <v>0</v>
      </c>
      <c r="F123" s="10">
        <f t="shared" si="25"/>
        <v>0</v>
      </c>
      <c r="G123" s="24">
        <f t="shared" si="26"/>
        <v>0</v>
      </c>
      <c r="H123" s="28">
        <f t="shared" si="27"/>
        <v>0</v>
      </c>
      <c r="I123" s="24">
        <f t="shared" si="28"/>
        <v>0</v>
      </c>
      <c r="J123" s="10">
        <f t="shared" si="29"/>
        <v>0</v>
      </c>
      <c r="K123" s="10">
        <f t="shared" si="33"/>
        <v>0</v>
      </c>
      <c r="L123" s="10">
        <f aca="true" t="shared" si="34" ref="L123:L129">H123/15</f>
        <v>0</v>
      </c>
      <c r="M123" s="10">
        <f t="shared" si="23"/>
        <v>0</v>
      </c>
      <c r="N123" s="8"/>
      <c r="O123" s="8"/>
      <c r="P123" s="29">
        <v>123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/>
      <c r="AA123" s="5"/>
    </row>
    <row r="124" spans="1:27" ht="11.25">
      <c r="A124" s="8" t="s">
        <v>157</v>
      </c>
      <c r="B124" s="9" t="s">
        <v>38</v>
      </c>
      <c r="C124" s="9" t="s">
        <v>34</v>
      </c>
      <c r="D124" s="8" t="s">
        <v>160</v>
      </c>
      <c r="E124" s="24">
        <f t="shared" si="24"/>
        <v>0</v>
      </c>
      <c r="F124" s="10">
        <f t="shared" si="25"/>
        <v>0</v>
      </c>
      <c r="G124" s="24">
        <f t="shared" si="26"/>
        <v>0</v>
      </c>
      <c r="H124" s="28">
        <f t="shared" si="27"/>
        <v>0</v>
      </c>
      <c r="I124" s="24">
        <f t="shared" si="28"/>
        <v>0</v>
      </c>
      <c r="J124" s="10">
        <f t="shared" si="29"/>
        <v>0</v>
      </c>
      <c r="K124" s="10">
        <f t="shared" si="33"/>
        <v>0</v>
      </c>
      <c r="L124" s="10">
        <f t="shared" si="34"/>
        <v>0</v>
      </c>
      <c r="M124" s="10">
        <f t="shared" si="23"/>
        <v>0</v>
      </c>
      <c r="N124" s="8"/>
      <c r="O124" s="8"/>
      <c r="P124" s="29">
        <v>124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/>
      <c r="AA124" s="5"/>
    </row>
    <row r="125" spans="1:27" ht="11.25">
      <c r="A125" s="8" t="s">
        <v>157</v>
      </c>
      <c r="B125" s="9" t="s">
        <v>38</v>
      </c>
      <c r="C125" s="9" t="s">
        <v>36</v>
      </c>
      <c r="D125" s="8" t="s">
        <v>161</v>
      </c>
      <c r="E125" s="24">
        <f t="shared" si="24"/>
        <v>0</v>
      </c>
      <c r="F125" s="10">
        <f t="shared" si="25"/>
        <v>0</v>
      </c>
      <c r="G125" s="24">
        <f t="shared" si="26"/>
        <v>0</v>
      </c>
      <c r="H125" s="28">
        <f t="shared" si="27"/>
        <v>0</v>
      </c>
      <c r="I125" s="24">
        <f t="shared" si="28"/>
        <v>0</v>
      </c>
      <c r="J125" s="10">
        <f t="shared" si="29"/>
        <v>0</v>
      </c>
      <c r="K125" s="10">
        <f t="shared" si="33"/>
        <v>0</v>
      </c>
      <c r="L125" s="10">
        <f t="shared" si="34"/>
        <v>0</v>
      </c>
      <c r="M125" s="10">
        <f t="shared" si="23"/>
        <v>0</v>
      </c>
      <c r="N125" s="8"/>
      <c r="O125" s="8"/>
      <c r="P125" s="29">
        <v>125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/>
      <c r="AA125" s="5"/>
    </row>
    <row r="126" spans="1:27" ht="11.25">
      <c r="A126" s="8" t="s">
        <v>162</v>
      </c>
      <c r="B126" s="9" t="s">
        <v>33</v>
      </c>
      <c r="C126" s="9" t="s">
        <v>34</v>
      </c>
      <c r="D126" s="8" t="s">
        <v>163</v>
      </c>
      <c r="E126" s="24">
        <f t="shared" si="24"/>
        <v>0</v>
      </c>
      <c r="F126" s="10">
        <f t="shared" si="25"/>
        <v>0</v>
      </c>
      <c r="G126" s="24">
        <f t="shared" si="26"/>
        <v>0</v>
      </c>
      <c r="H126" s="28">
        <f t="shared" si="27"/>
        <v>0</v>
      </c>
      <c r="I126" s="24">
        <f t="shared" si="28"/>
        <v>0</v>
      </c>
      <c r="J126" s="10">
        <f t="shared" si="29"/>
        <v>0</v>
      </c>
      <c r="K126" s="10">
        <f t="shared" si="33"/>
        <v>0</v>
      </c>
      <c r="L126" s="10">
        <f t="shared" si="34"/>
        <v>0</v>
      </c>
      <c r="M126" s="10">
        <f t="shared" si="23"/>
        <v>0</v>
      </c>
      <c r="N126" s="8"/>
      <c r="O126" s="8"/>
      <c r="P126" s="29">
        <v>126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/>
      <c r="AA126" s="5"/>
    </row>
    <row r="127" spans="1:27" ht="11.25">
      <c r="A127" s="8" t="s">
        <v>162</v>
      </c>
      <c r="B127" s="9" t="s">
        <v>33</v>
      </c>
      <c r="C127" s="9" t="s">
        <v>36</v>
      </c>
      <c r="D127" s="8" t="s">
        <v>164</v>
      </c>
      <c r="E127" s="24">
        <f t="shared" si="24"/>
        <v>0</v>
      </c>
      <c r="F127" s="10">
        <f t="shared" si="25"/>
        <v>0</v>
      </c>
      <c r="G127" s="24">
        <f t="shared" si="26"/>
        <v>0</v>
      </c>
      <c r="H127" s="28">
        <f t="shared" si="27"/>
        <v>0</v>
      </c>
      <c r="I127" s="24">
        <f t="shared" si="28"/>
        <v>0</v>
      </c>
      <c r="J127" s="10">
        <f t="shared" si="29"/>
        <v>0</v>
      </c>
      <c r="K127" s="10">
        <f t="shared" si="33"/>
        <v>0</v>
      </c>
      <c r="L127" s="10">
        <f t="shared" si="34"/>
        <v>0</v>
      </c>
      <c r="M127" s="10">
        <f aca="true" t="shared" si="35" ref="M127:M141">K127+L127</f>
        <v>0</v>
      </c>
      <c r="N127" s="8"/>
      <c r="O127" s="8"/>
      <c r="P127" s="29">
        <v>127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/>
      <c r="AA127" s="5"/>
    </row>
    <row r="128" spans="1:27" ht="11.25">
      <c r="A128" s="8" t="s">
        <v>162</v>
      </c>
      <c r="B128" s="9" t="s">
        <v>38</v>
      </c>
      <c r="C128" s="9" t="s">
        <v>34</v>
      </c>
      <c r="D128" s="8" t="s">
        <v>165</v>
      </c>
      <c r="E128" s="24">
        <f t="shared" si="24"/>
        <v>0</v>
      </c>
      <c r="F128" s="10">
        <f t="shared" si="25"/>
        <v>0</v>
      </c>
      <c r="G128" s="24">
        <f t="shared" si="26"/>
        <v>0</v>
      </c>
      <c r="H128" s="28">
        <f t="shared" si="27"/>
        <v>0</v>
      </c>
      <c r="I128" s="24">
        <f t="shared" si="28"/>
        <v>0</v>
      </c>
      <c r="J128" s="10">
        <f t="shared" si="29"/>
        <v>0</v>
      </c>
      <c r="K128" s="10">
        <f t="shared" si="33"/>
        <v>0</v>
      </c>
      <c r="L128" s="10">
        <f t="shared" si="34"/>
        <v>0</v>
      </c>
      <c r="M128" s="10">
        <f t="shared" si="35"/>
        <v>0</v>
      </c>
      <c r="N128" s="8"/>
      <c r="O128" s="8"/>
      <c r="P128" s="29">
        <v>128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/>
      <c r="AA128" s="5"/>
    </row>
    <row r="129" spans="1:27" ht="11.25">
      <c r="A129" s="8" t="s">
        <v>162</v>
      </c>
      <c r="B129" s="9" t="s">
        <v>38</v>
      </c>
      <c r="C129" s="9" t="s">
        <v>36</v>
      </c>
      <c r="D129" s="8" t="s">
        <v>166</v>
      </c>
      <c r="E129" s="24">
        <f t="shared" si="24"/>
        <v>0</v>
      </c>
      <c r="F129" s="10">
        <f t="shared" si="25"/>
        <v>0</v>
      </c>
      <c r="G129" s="24">
        <f t="shared" si="26"/>
        <v>0</v>
      </c>
      <c r="H129" s="28">
        <f t="shared" si="27"/>
        <v>0</v>
      </c>
      <c r="I129" s="24">
        <f t="shared" si="28"/>
        <v>0</v>
      </c>
      <c r="J129" s="10">
        <f t="shared" si="29"/>
        <v>0</v>
      </c>
      <c r="K129" s="10">
        <f t="shared" si="33"/>
        <v>0</v>
      </c>
      <c r="L129" s="10">
        <f t="shared" si="34"/>
        <v>0</v>
      </c>
      <c r="M129" s="10">
        <f t="shared" si="35"/>
        <v>0</v>
      </c>
      <c r="N129" s="8"/>
      <c r="O129" s="8"/>
      <c r="P129" s="29">
        <v>129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/>
      <c r="AA129" s="5"/>
    </row>
    <row r="130" spans="1:27" ht="11.25">
      <c r="A130" s="9" t="s">
        <v>167</v>
      </c>
      <c r="B130" s="9" t="s">
        <v>33</v>
      </c>
      <c r="C130" s="9" t="s">
        <v>34</v>
      </c>
      <c r="D130" s="8" t="s">
        <v>168</v>
      </c>
      <c r="E130" s="24">
        <f aca="true" t="shared" si="36" ref="E130:E141">Q125</f>
        <v>0</v>
      </c>
      <c r="F130" s="10">
        <f aca="true" t="shared" si="37" ref="F130:F141">R125</f>
        <v>0</v>
      </c>
      <c r="G130" s="24">
        <f aca="true" t="shared" si="38" ref="G130:G141">S125</f>
        <v>0</v>
      </c>
      <c r="H130" s="28">
        <f aca="true" t="shared" si="39" ref="H130:H141">T125</f>
        <v>0</v>
      </c>
      <c r="I130" s="24">
        <f aca="true" t="shared" si="40" ref="I130:I141">E130+G130</f>
        <v>0</v>
      </c>
      <c r="J130" s="10">
        <f aca="true" t="shared" si="41" ref="J130:J141">F130+H130</f>
        <v>0</v>
      </c>
      <c r="K130" s="10">
        <f aca="true" t="shared" si="42" ref="K130:L133">W125</f>
        <v>0</v>
      </c>
      <c r="L130" s="10">
        <f t="shared" si="42"/>
        <v>0</v>
      </c>
      <c r="M130" s="10">
        <f t="shared" si="35"/>
        <v>0</v>
      </c>
      <c r="N130" s="8"/>
      <c r="O130" s="8"/>
      <c r="P130" s="29">
        <v>130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/>
      <c r="AA130" s="5"/>
    </row>
    <row r="131" spans="1:27" ht="11.25">
      <c r="A131" s="9" t="s">
        <v>167</v>
      </c>
      <c r="B131" s="9" t="s">
        <v>33</v>
      </c>
      <c r="C131" s="9" t="s">
        <v>36</v>
      </c>
      <c r="D131" s="8" t="s">
        <v>169</v>
      </c>
      <c r="E131" s="24">
        <f t="shared" si="36"/>
        <v>0</v>
      </c>
      <c r="F131" s="10">
        <f t="shared" si="37"/>
        <v>0</v>
      </c>
      <c r="G131" s="24">
        <f t="shared" si="38"/>
        <v>0</v>
      </c>
      <c r="H131" s="28">
        <f t="shared" si="39"/>
        <v>0</v>
      </c>
      <c r="I131" s="24">
        <f t="shared" si="40"/>
        <v>0</v>
      </c>
      <c r="J131" s="10">
        <f t="shared" si="41"/>
        <v>0</v>
      </c>
      <c r="K131" s="10">
        <f t="shared" si="42"/>
        <v>0</v>
      </c>
      <c r="L131" s="10">
        <f t="shared" si="42"/>
        <v>0</v>
      </c>
      <c r="M131" s="10">
        <f t="shared" si="35"/>
        <v>0</v>
      </c>
      <c r="N131" s="8"/>
      <c r="O131" s="8"/>
      <c r="P131" s="29">
        <v>131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/>
      <c r="AA131" s="5"/>
    </row>
    <row r="132" spans="1:27" ht="11.25">
      <c r="A132" s="9" t="s">
        <v>167</v>
      </c>
      <c r="B132" s="9" t="s">
        <v>38</v>
      </c>
      <c r="C132" s="9" t="s">
        <v>34</v>
      </c>
      <c r="D132" s="8" t="s">
        <v>170</v>
      </c>
      <c r="E132" s="24">
        <f t="shared" si="36"/>
        <v>0</v>
      </c>
      <c r="F132" s="10">
        <f t="shared" si="37"/>
        <v>0</v>
      </c>
      <c r="G132" s="24">
        <f t="shared" si="38"/>
        <v>0</v>
      </c>
      <c r="H132" s="28">
        <f t="shared" si="39"/>
        <v>0</v>
      </c>
      <c r="I132" s="24">
        <f t="shared" si="40"/>
        <v>0</v>
      </c>
      <c r="J132" s="10">
        <f t="shared" si="41"/>
        <v>0</v>
      </c>
      <c r="K132" s="10">
        <f t="shared" si="42"/>
        <v>0</v>
      </c>
      <c r="L132" s="10">
        <f t="shared" si="42"/>
        <v>0</v>
      </c>
      <c r="M132" s="10">
        <f t="shared" si="35"/>
        <v>0</v>
      </c>
      <c r="N132" s="8"/>
      <c r="O132" s="8"/>
      <c r="P132" s="29">
        <v>132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/>
      <c r="AA132" s="5"/>
    </row>
    <row r="133" spans="1:27" ht="11.25">
      <c r="A133" s="9" t="s">
        <v>167</v>
      </c>
      <c r="B133" s="9" t="s">
        <v>38</v>
      </c>
      <c r="C133" s="9" t="s">
        <v>36</v>
      </c>
      <c r="D133" s="8" t="s">
        <v>171</v>
      </c>
      <c r="E133" s="24">
        <f t="shared" si="36"/>
        <v>0</v>
      </c>
      <c r="F133" s="10">
        <f t="shared" si="37"/>
        <v>0</v>
      </c>
      <c r="G133" s="24">
        <f t="shared" si="38"/>
        <v>0</v>
      </c>
      <c r="H133" s="28">
        <f t="shared" si="39"/>
        <v>0</v>
      </c>
      <c r="I133" s="24">
        <f t="shared" si="40"/>
        <v>0</v>
      </c>
      <c r="J133" s="10">
        <f t="shared" si="41"/>
        <v>0</v>
      </c>
      <c r="K133" s="10">
        <f t="shared" si="42"/>
        <v>0</v>
      </c>
      <c r="L133" s="10">
        <f t="shared" si="42"/>
        <v>0</v>
      </c>
      <c r="M133" s="10">
        <f t="shared" si="35"/>
        <v>0</v>
      </c>
      <c r="N133" s="8"/>
      <c r="O133" s="8"/>
      <c r="P133" s="29">
        <v>133</v>
      </c>
      <c r="Q133" s="29">
        <v>221</v>
      </c>
      <c r="R133" s="29">
        <v>3390.5</v>
      </c>
      <c r="S133" s="29">
        <v>0</v>
      </c>
      <c r="T133" s="29">
        <v>0</v>
      </c>
      <c r="U133" s="29">
        <v>221</v>
      </c>
      <c r="V133" s="29">
        <v>3390.5</v>
      </c>
      <c r="W133" s="29">
        <v>212</v>
      </c>
      <c r="X133" s="29">
        <v>0</v>
      </c>
      <c r="Y133" s="29">
        <v>212</v>
      </c>
      <c r="Z133" s="29"/>
      <c r="AA133" s="5"/>
    </row>
    <row r="134" spans="1:27" ht="11.25">
      <c r="A134" s="8" t="s">
        <v>172</v>
      </c>
      <c r="B134" s="9" t="s">
        <v>33</v>
      </c>
      <c r="C134" s="9" t="s">
        <v>34</v>
      </c>
      <c r="D134" s="8" t="s">
        <v>173</v>
      </c>
      <c r="E134" s="24">
        <f t="shared" si="36"/>
        <v>0</v>
      </c>
      <c r="F134" s="10">
        <f t="shared" si="37"/>
        <v>0</v>
      </c>
      <c r="G134" s="24">
        <f t="shared" si="38"/>
        <v>0</v>
      </c>
      <c r="H134" s="28">
        <f t="shared" si="39"/>
        <v>0</v>
      </c>
      <c r="I134" s="24">
        <f t="shared" si="40"/>
        <v>0</v>
      </c>
      <c r="J134" s="10">
        <f t="shared" si="41"/>
        <v>0</v>
      </c>
      <c r="K134" s="10">
        <f>F134/12</f>
        <v>0</v>
      </c>
      <c r="L134" s="10">
        <f>H134/12</f>
        <v>0</v>
      </c>
      <c r="M134" s="10">
        <f t="shared" si="35"/>
        <v>0</v>
      </c>
      <c r="N134" s="8"/>
      <c r="O134" s="8"/>
      <c r="P134" s="29">
        <v>134</v>
      </c>
      <c r="Q134" s="29">
        <v>11</v>
      </c>
      <c r="R134" s="29">
        <v>168</v>
      </c>
      <c r="S134" s="29">
        <v>0</v>
      </c>
      <c r="T134" s="29">
        <v>0</v>
      </c>
      <c r="U134" s="29">
        <v>11</v>
      </c>
      <c r="V134" s="29">
        <v>168</v>
      </c>
      <c r="W134" s="29">
        <v>11</v>
      </c>
      <c r="X134" s="29">
        <v>0</v>
      </c>
      <c r="Y134" s="29">
        <v>11</v>
      </c>
      <c r="Z134" s="29"/>
      <c r="AA134" s="5"/>
    </row>
    <row r="135" spans="1:27" ht="11.25">
      <c r="A135" s="8" t="s">
        <v>172</v>
      </c>
      <c r="B135" s="9" t="s">
        <v>33</v>
      </c>
      <c r="C135" s="9" t="s">
        <v>36</v>
      </c>
      <c r="D135" s="8" t="s">
        <v>174</v>
      </c>
      <c r="E135" s="24">
        <f t="shared" si="36"/>
        <v>0</v>
      </c>
      <c r="F135" s="10">
        <f t="shared" si="37"/>
        <v>0</v>
      </c>
      <c r="G135" s="24">
        <f t="shared" si="38"/>
        <v>0</v>
      </c>
      <c r="H135" s="28">
        <f t="shared" si="39"/>
        <v>0</v>
      </c>
      <c r="I135" s="24">
        <f t="shared" si="40"/>
        <v>0</v>
      </c>
      <c r="J135" s="10">
        <f t="shared" si="41"/>
        <v>0</v>
      </c>
      <c r="K135" s="10">
        <f>F135/12</f>
        <v>0</v>
      </c>
      <c r="L135" s="10">
        <f>H135/12</f>
        <v>0</v>
      </c>
      <c r="M135" s="10">
        <f t="shared" si="35"/>
        <v>0</v>
      </c>
      <c r="N135" s="8"/>
      <c r="O135" s="8"/>
      <c r="P135" s="29">
        <v>135</v>
      </c>
      <c r="Q135" s="29">
        <v>19</v>
      </c>
      <c r="R135" s="29">
        <v>165.5</v>
      </c>
      <c r="S135" s="29">
        <v>0</v>
      </c>
      <c r="T135" s="29">
        <v>0</v>
      </c>
      <c r="U135" s="29">
        <v>19</v>
      </c>
      <c r="V135" s="29">
        <v>165.5</v>
      </c>
      <c r="W135" s="29">
        <v>10</v>
      </c>
      <c r="X135" s="29">
        <v>0</v>
      </c>
      <c r="Y135" s="29">
        <v>10</v>
      </c>
      <c r="Z135" s="29"/>
      <c r="AA135" s="5"/>
    </row>
    <row r="136" spans="1:27" ht="11.25">
      <c r="A136" s="8" t="s">
        <v>172</v>
      </c>
      <c r="B136" s="9" t="s">
        <v>38</v>
      </c>
      <c r="C136" s="9" t="s">
        <v>34</v>
      </c>
      <c r="D136" s="8" t="s">
        <v>175</v>
      </c>
      <c r="E136" s="24">
        <f t="shared" si="36"/>
        <v>0</v>
      </c>
      <c r="F136" s="10">
        <f t="shared" si="37"/>
        <v>0</v>
      </c>
      <c r="G136" s="24">
        <f t="shared" si="38"/>
        <v>0</v>
      </c>
      <c r="H136" s="28">
        <f t="shared" si="39"/>
        <v>0</v>
      </c>
      <c r="I136" s="24">
        <f t="shared" si="40"/>
        <v>0</v>
      </c>
      <c r="J136" s="10">
        <f t="shared" si="41"/>
        <v>0</v>
      </c>
      <c r="K136" s="10">
        <f>F136/12</f>
        <v>0</v>
      </c>
      <c r="L136" s="10">
        <f>H136/12</f>
        <v>0</v>
      </c>
      <c r="M136" s="10">
        <f t="shared" si="35"/>
        <v>0</v>
      </c>
      <c r="N136" s="8"/>
      <c r="O136" s="8"/>
      <c r="P136" s="29">
        <v>136</v>
      </c>
      <c r="Q136" s="29">
        <v>1</v>
      </c>
      <c r="R136" s="29">
        <v>10</v>
      </c>
      <c r="S136" s="29">
        <v>0</v>
      </c>
      <c r="T136" s="29">
        <v>0</v>
      </c>
      <c r="U136" s="29">
        <v>1</v>
      </c>
      <c r="V136" s="29">
        <v>10</v>
      </c>
      <c r="W136" s="29">
        <v>1</v>
      </c>
      <c r="X136" s="29">
        <v>0</v>
      </c>
      <c r="Y136" s="29">
        <v>1</v>
      </c>
      <c r="Z136" s="29"/>
      <c r="AA136" s="5"/>
    </row>
    <row r="137" spans="1:27" ht="11.25">
      <c r="A137" s="8" t="s">
        <v>172</v>
      </c>
      <c r="B137" s="9" t="s">
        <v>38</v>
      </c>
      <c r="C137" s="9" t="s">
        <v>36</v>
      </c>
      <c r="D137" s="8" t="s">
        <v>176</v>
      </c>
      <c r="E137" s="24">
        <f t="shared" si="36"/>
        <v>0</v>
      </c>
      <c r="F137" s="10">
        <f t="shared" si="37"/>
        <v>0</v>
      </c>
      <c r="G137" s="24">
        <f t="shared" si="38"/>
        <v>0</v>
      </c>
      <c r="H137" s="28">
        <f t="shared" si="39"/>
        <v>0</v>
      </c>
      <c r="I137" s="24">
        <f t="shared" si="40"/>
        <v>0</v>
      </c>
      <c r="J137" s="10">
        <f t="shared" si="41"/>
        <v>0</v>
      </c>
      <c r="K137" s="10">
        <f>F137/12</f>
        <v>0</v>
      </c>
      <c r="L137" s="10">
        <f>H137/12</f>
        <v>0</v>
      </c>
      <c r="M137" s="10">
        <f t="shared" si="35"/>
        <v>0</v>
      </c>
      <c r="N137" s="8"/>
      <c r="O137" s="8"/>
      <c r="P137" s="29">
        <v>137</v>
      </c>
      <c r="Q137" s="29">
        <v>17110</v>
      </c>
      <c r="R137" s="29">
        <v>237287.5</v>
      </c>
      <c r="S137" s="29">
        <v>0</v>
      </c>
      <c r="T137" s="29">
        <v>0</v>
      </c>
      <c r="U137" s="29">
        <v>17110</v>
      </c>
      <c r="V137" s="29">
        <v>237287.5</v>
      </c>
      <c r="W137" s="29">
        <v>15914</v>
      </c>
      <c r="X137" s="29">
        <v>0</v>
      </c>
      <c r="Y137" s="29">
        <v>15914</v>
      </c>
      <c r="Z137" s="29"/>
      <c r="AA137" s="5"/>
    </row>
    <row r="138" spans="1:27" ht="11.25">
      <c r="A138" s="9" t="s">
        <v>177</v>
      </c>
      <c r="B138" s="9" t="s">
        <v>33</v>
      </c>
      <c r="C138" s="9" t="s">
        <v>34</v>
      </c>
      <c r="D138" s="9" t="s">
        <v>178</v>
      </c>
      <c r="E138" s="24">
        <f t="shared" si="36"/>
        <v>221</v>
      </c>
      <c r="F138" s="10">
        <f t="shared" si="37"/>
        <v>3390.5</v>
      </c>
      <c r="G138" s="24">
        <f t="shared" si="38"/>
        <v>0</v>
      </c>
      <c r="H138" s="28">
        <f t="shared" si="39"/>
        <v>0</v>
      </c>
      <c r="I138" s="24">
        <f t="shared" si="40"/>
        <v>221</v>
      </c>
      <c r="J138" s="10">
        <f t="shared" si="41"/>
        <v>3390.5</v>
      </c>
      <c r="K138" s="10">
        <f>F138/16</f>
        <v>211.90625</v>
      </c>
      <c r="L138" s="10">
        <f>X133</f>
        <v>0</v>
      </c>
      <c r="M138" s="10">
        <f t="shared" si="35"/>
        <v>211.90625</v>
      </c>
      <c r="N138" s="8"/>
      <c r="O138" s="8"/>
      <c r="P138" s="29">
        <v>138</v>
      </c>
      <c r="Q138" s="29">
        <v>3600</v>
      </c>
      <c r="R138" s="29">
        <v>46062</v>
      </c>
      <c r="S138" s="29">
        <v>0</v>
      </c>
      <c r="T138" s="29">
        <v>0</v>
      </c>
      <c r="U138" s="29">
        <v>3600</v>
      </c>
      <c r="V138" s="29">
        <v>46062</v>
      </c>
      <c r="W138" s="29">
        <v>3265</v>
      </c>
      <c r="X138" s="29">
        <v>0</v>
      </c>
      <c r="Y138" s="29">
        <v>3265</v>
      </c>
      <c r="Z138" s="29"/>
      <c r="AA138" s="5"/>
    </row>
    <row r="139" spans="1:27" ht="11.25">
      <c r="A139" s="9" t="s">
        <v>177</v>
      </c>
      <c r="B139" s="9" t="s">
        <v>33</v>
      </c>
      <c r="C139" s="9" t="s">
        <v>36</v>
      </c>
      <c r="D139" s="9" t="s">
        <v>179</v>
      </c>
      <c r="E139" s="24">
        <f t="shared" si="36"/>
        <v>11</v>
      </c>
      <c r="F139" s="10">
        <f t="shared" si="37"/>
        <v>168</v>
      </c>
      <c r="G139" s="24">
        <f t="shared" si="38"/>
        <v>0</v>
      </c>
      <c r="H139" s="28">
        <f t="shared" si="39"/>
        <v>0</v>
      </c>
      <c r="I139" s="24">
        <f t="shared" si="40"/>
        <v>11</v>
      </c>
      <c r="J139" s="10">
        <f t="shared" si="41"/>
        <v>168</v>
      </c>
      <c r="K139" s="10">
        <f>F139/16</f>
        <v>10.5</v>
      </c>
      <c r="L139" s="10">
        <f>X134</f>
        <v>0</v>
      </c>
      <c r="M139" s="10">
        <f t="shared" si="35"/>
        <v>10.5</v>
      </c>
      <c r="N139" s="8"/>
      <c r="O139" s="8"/>
      <c r="P139" s="29">
        <v>139</v>
      </c>
      <c r="Q139" s="29">
        <v>2356</v>
      </c>
      <c r="R139" s="29">
        <v>11551.5</v>
      </c>
      <c r="S139" s="29">
        <v>0</v>
      </c>
      <c r="T139" s="29">
        <v>0</v>
      </c>
      <c r="U139" s="29">
        <v>2356</v>
      </c>
      <c r="V139" s="29">
        <v>11551.5</v>
      </c>
      <c r="W139" s="29">
        <v>850</v>
      </c>
      <c r="X139" s="29">
        <v>0</v>
      </c>
      <c r="Y139" s="29">
        <v>850</v>
      </c>
      <c r="Z139" s="29"/>
      <c r="AA139" s="5"/>
    </row>
    <row r="140" spans="1:27" ht="11.25">
      <c r="A140" s="9" t="s">
        <v>177</v>
      </c>
      <c r="B140" s="9" t="s">
        <v>38</v>
      </c>
      <c r="C140" s="9" t="s">
        <v>34</v>
      </c>
      <c r="D140" s="9" t="s">
        <v>180</v>
      </c>
      <c r="E140" s="24">
        <f t="shared" si="36"/>
        <v>19</v>
      </c>
      <c r="F140" s="10">
        <f t="shared" si="37"/>
        <v>165.5</v>
      </c>
      <c r="G140" s="24">
        <f t="shared" si="38"/>
        <v>0</v>
      </c>
      <c r="H140" s="28">
        <f t="shared" si="39"/>
        <v>0</v>
      </c>
      <c r="I140" s="24">
        <f t="shared" si="40"/>
        <v>19</v>
      </c>
      <c r="J140" s="10">
        <f t="shared" si="41"/>
        <v>165.5</v>
      </c>
      <c r="K140" s="10">
        <f>F140/16</f>
        <v>10.34375</v>
      </c>
      <c r="L140" s="10">
        <f>X135</f>
        <v>0</v>
      </c>
      <c r="M140" s="10">
        <f t="shared" si="35"/>
        <v>10.34375</v>
      </c>
      <c r="N140" s="8"/>
      <c r="O140" s="8"/>
      <c r="P140" s="29">
        <v>140</v>
      </c>
      <c r="Q140" s="29">
        <v>600</v>
      </c>
      <c r="R140" s="29">
        <v>2581</v>
      </c>
      <c r="S140" s="29">
        <v>0</v>
      </c>
      <c r="T140" s="29">
        <v>0</v>
      </c>
      <c r="U140" s="29">
        <v>600</v>
      </c>
      <c r="V140" s="29">
        <v>2581</v>
      </c>
      <c r="W140" s="29">
        <v>201</v>
      </c>
      <c r="X140" s="29">
        <v>0</v>
      </c>
      <c r="Y140" s="29">
        <v>201</v>
      </c>
      <c r="Z140" s="29"/>
      <c r="AA140" s="5"/>
    </row>
    <row r="141" spans="1:27" ht="11.25">
      <c r="A141" s="9" t="s">
        <v>177</v>
      </c>
      <c r="B141" s="9" t="s">
        <v>38</v>
      </c>
      <c r="C141" s="9" t="s">
        <v>36</v>
      </c>
      <c r="D141" s="9" t="s">
        <v>181</v>
      </c>
      <c r="E141" s="24">
        <f t="shared" si="36"/>
        <v>1</v>
      </c>
      <c r="F141" s="10">
        <f t="shared" si="37"/>
        <v>10</v>
      </c>
      <c r="G141" s="24">
        <f t="shared" si="38"/>
        <v>0</v>
      </c>
      <c r="H141" s="28">
        <f t="shared" si="39"/>
        <v>0</v>
      </c>
      <c r="I141" s="24">
        <f t="shared" si="40"/>
        <v>1</v>
      </c>
      <c r="J141" s="10">
        <f t="shared" si="41"/>
        <v>10</v>
      </c>
      <c r="K141" s="10">
        <f>F141/16</f>
        <v>0.625</v>
      </c>
      <c r="L141" s="10">
        <f>X136</f>
        <v>0</v>
      </c>
      <c r="M141" s="10">
        <f t="shared" si="35"/>
        <v>0.625</v>
      </c>
      <c r="N141" s="8"/>
      <c r="O141" s="8"/>
      <c r="P141" s="29">
        <v>141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/>
      <c r="AA141" s="5"/>
    </row>
    <row r="142" spans="1:27" ht="11.25">
      <c r="A142" s="9" t="s">
        <v>49</v>
      </c>
      <c r="B142" s="9" t="s">
        <v>33</v>
      </c>
      <c r="C142" s="9" t="s">
        <v>34</v>
      </c>
      <c r="D142" s="9"/>
      <c r="E142" s="24">
        <f aca="true" t="shared" si="43" ref="E142:M142">E30+E34+E38+E42-E134-E102-E94</f>
        <v>1037</v>
      </c>
      <c r="F142" s="10">
        <f t="shared" si="43"/>
        <v>11104</v>
      </c>
      <c r="G142" s="24">
        <f t="shared" si="43"/>
        <v>0</v>
      </c>
      <c r="H142" s="10">
        <f t="shared" si="43"/>
        <v>0</v>
      </c>
      <c r="I142" s="24">
        <f t="shared" si="43"/>
        <v>1037</v>
      </c>
      <c r="J142" s="10">
        <f t="shared" si="43"/>
        <v>11104</v>
      </c>
      <c r="K142" s="10">
        <f t="shared" si="43"/>
        <v>925.3333333333333</v>
      </c>
      <c r="L142" s="10">
        <f t="shared" si="43"/>
        <v>0</v>
      </c>
      <c r="M142" s="10">
        <f t="shared" si="43"/>
        <v>925.3333333333333</v>
      </c>
      <c r="N142" s="8"/>
      <c r="O142" s="8"/>
      <c r="P142" s="29">
        <v>142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/>
      <c r="AA142" s="5"/>
    </row>
    <row r="143" spans="1:27" ht="11.25">
      <c r="A143" s="9" t="s">
        <v>49</v>
      </c>
      <c r="B143" s="9" t="s">
        <v>33</v>
      </c>
      <c r="C143" s="9" t="s">
        <v>36</v>
      </c>
      <c r="D143" s="9"/>
      <c r="E143" s="24">
        <f aca="true" t="shared" si="44" ref="E143:M143">E31+E35+E39+E43-E135-E103-E95</f>
        <v>1172</v>
      </c>
      <c r="F143" s="10">
        <f t="shared" si="44"/>
        <v>11761</v>
      </c>
      <c r="G143" s="24">
        <f t="shared" si="44"/>
        <v>0</v>
      </c>
      <c r="H143" s="10">
        <f t="shared" si="44"/>
        <v>0</v>
      </c>
      <c r="I143" s="24">
        <f t="shared" si="44"/>
        <v>1172</v>
      </c>
      <c r="J143" s="10">
        <f t="shared" si="44"/>
        <v>11761</v>
      </c>
      <c r="K143" s="10">
        <f t="shared" si="44"/>
        <v>980.0833333333333</v>
      </c>
      <c r="L143" s="10">
        <f t="shared" si="44"/>
        <v>0</v>
      </c>
      <c r="M143" s="10">
        <f t="shared" si="44"/>
        <v>980.0833333333333</v>
      </c>
      <c r="N143" s="8"/>
      <c r="O143" s="8"/>
      <c r="P143" s="29">
        <v>143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/>
      <c r="AA143" s="5"/>
    </row>
    <row r="144" spans="1:27" ht="11.25">
      <c r="A144" s="9" t="s">
        <v>49</v>
      </c>
      <c r="B144" s="9" t="s">
        <v>38</v>
      </c>
      <c r="C144" s="9" t="s">
        <v>34</v>
      </c>
      <c r="D144" s="9"/>
      <c r="E144" s="24">
        <f aca="true" t="shared" si="45" ref="E144:M144">E32+E36+E40+E44-E136-E104-E96</f>
        <v>1377</v>
      </c>
      <c r="F144" s="10">
        <f t="shared" si="45"/>
        <v>4807</v>
      </c>
      <c r="G144" s="24">
        <f t="shared" si="45"/>
        <v>0</v>
      </c>
      <c r="H144" s="10">
        <f t="shared" si="45"/>
        <v>0</v>
      </c>
      <c r="I144" s="24">
        <f t="shared" si="45"/>
        <v>1377</v>
      </c>
      <c r="J144" s="10">
        <f t="shared" si="45"/>
        <v>4807</v>
      </c>
      <c r="K144" s="10">
        <f t="shared" si="45"/>
        <v>400.58333333333337</v>
      </c>
      <c r="L144" s="10">
        <f t="shared" si="45"/>
        <v>0</v>
      </c>
      <c r="M144" s="10">
        <f t="shared" si="45"/>
        <v>400.58333333333337</v>
      </c>
      <c r="N144" s="8"/>
      <c r="O144" s="8"/>
      <c r="P144" s="29">
        <v>144</v>
      </c>
      <c r="Q144" s="29">
        <v>1</v>
      </c>
      <c r="R144" s="29">
        <v>3</v>
      </c>
      <c r="S144" s="29">
        <v>0</v>
      </c>
      <c r="T144" s="29">
        <v>0</v>
      </c>
      <c r="U144" s="29">
        <v>1</v>
      </c>
      <c r="V144" s="29">
        <v>3</v>
      </c>
      <c r="W144" s="29">
        <v>0</v>
      </c>
      <c r="X144" s="29">
        <v>0</v>
      </c>
      <c r="Y144" s="29">
        <v>0</v>
      </c>
      <c r="Z144" s="29"/>
      <c r="AA144" s="5"/>
    </row>
    <row r="145" spans="1:27" ht="11.25">
      <c r="A145" s="9" t="s">
        <v>49</v>
      </c>
      <c r="B145" s="9" t="s">
        <v>38</v>
      </c>
      <c r="C145" s="9" t="s">
        <v>36</v>
      </c>
      <c r="D145" s="9"/>
      <c r="E145" s="24">
        <f aca="true" t="shared" si="46" ref="E145:M145">E33+E37+E41+E45-E137-E105-E97</f>
        <v>488</v>
      </c>
      <c r="F145" s="10">
        <f t="shared" si="46"/>
        <v>1734</v>
      </c>
      <c r="G145" s="24">
        <f t="shared" si="46"/>
        <v>0</v>
      </c>
      <c r="H145" s="10">
        <f t="shared" si="46"/>
        <v>0</v>
      </c>
      <c r="I145" s="24">
        <f t="shared" si="46"/>
        <v>488</v>
      </c>
      <c r="J145" s="10">
        <f t="shared" si="46"/>
        <v>1734</v>
      </c>
      <c r="K145" s="10">
        <f t="shared" si="46"/>
        <v>144.5</v>
      </c>
      <c r="L145" s="10">
        <f t="shared" si="46"/>
        <v>0</v>
      </c>
      <c r="M145" s="10">
        <f t="shared" si="46"/>
        <v>144.5</v>
      </c>
      <c r="N145" s="8"/>
      <c r="O145" s="8"/>
      <c r="P145" s="29">
        <v>145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/>
      <c r="AA145" s="5"/>
    </row>
    <row r="146" spans="1:27" ht="11.25">
      <c r="A146" s="9" t="s">
        <v>40</v>
      </c>
      <c r="B146" s="9"/>
      <c r="C146" s="9"/>
      <c r="D146" s="9"/>
      <c r="E146" s="24">
        <f aca="true" t="shared" si="47" ref="E146:M146">SUM(E66:E145)</f>
        <v>23667</v>
      </c>
      <c r="F146" s="10">
        <f t="shared" si="47"/>
        <v>297485</v>
      </c>
      <c r="G146" s="24">
        <f t="shared" si="47"/>
        <v>0</v>
      </c>
      <c r="H146" s="10">
        <f t="shared" si="47"/>
        <v>0</v>
      </c>
      <c r="I146" s="24">
        <f t="shared" si="47"/>
        <v>23667</v>
      </c>
      <c r="J146" s="10">
        <f t="shared" si="47"/>
        <v>297485</v>
      </c>
      <c r="K146" s="10">
        <f t="shared" si="47"/>
        <v>20230.075</v>
      </c>
      <c r="L146" s="10">
        <f t="shared" si="47"/>
        <v>0</v>
      </c>
      <c r="M146" s="10">
        <f t="shared" si="47"/>
        <v>20230.075</v>
      </c>
      <c r="N146" s="8"/>
      <c r="O146" s="8"/>
      <c r="P146" s="29">
        <v>146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/>
      <c r="AA146" s="5"/>
    </row>
    <row r="147" spans="1:27" ht="11.25">
      <c r="A147" s="9" t="s">
        <v>182</v>
      </c>
      <c r="B147" s="9" t="s">
        <v>33</v>
      </c>
      <c r="C147" s="9" t="s">
        <v>34</v>
      </c>
      <c r="D147" s="9" t="s">
        <v>183</v>
      </c>
      <c r="E147" s="24">
        <f aca="true" t="shared" si="48" ref="E147:E170">Q137</f>
        <v>17110</v>
      </c>
      <c r="F147" s="10">
        <f aca="true" t="shared" si="49" ref="F147:F171">R137</f>
        <v>237287.5</v>
      </c>
      <c r="G147" s="24">
        <f aca="true" t="shared" si="50" ref="G147:G171">S137</f>
        <v>0</v>
      </c>
      <c r="H147" s="28">
        <f aca="true" t="shared" si="51" ref="H147:H171">T137</f>
        <v>0</v>
      </c>
      <c r="I147" s="24">
        <f aca="true" t="shared" si="52" ref="I147:I170">E147+G147</f>
        <v>17110</v>
      </c>
      <c r="J147" s="10">
        <f aca="true" t="shared" si="53" ref="J147:J170">F147+H147</f>
        <v>237287.5</v>
      </c>
      <c r="K147" s="10">
        <f aca="true" t="shared" si="54" ref="K147:K171">W137</f>
        <v>15914</v>
      </c>
      <c r="L147" s="10">
        <f aca="true" t="shared" si="55" ref="L147:L171">X137</f>
        <v>0</v>
      </c>
      <c r="M147" s="10">
        <f>K147+L147</f>
        <v>15914</v>
      </c>
      <c r="N147" s="8"/>
      <c r="O147" s="8"/>
      <c r="P147" s="29">
        <v>147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/>
      <c r="AA147" s="5"/>
    </row>
    <row r="148" spans="1:27" ht="11.25">
      <c r="A148" s="9" t="s">
        <v>182</v>
      </c>
      <c r="B148" s="9" t="s">
        <v>33</v>
      </c>
      <c r="C148" s="9" t="s">
        <v>36</v>
      </c>
      <c r="D148" s="9" t="s">
        <v>184</v>
      </c>
      <c r="E148" s="24">
        <f t="shared" si="48"/>
        <v>3600</v>
      </c>
      <c r="F148" s="10">
        <f t="shared" si="49"/>
        <v>46062</v>
      </c>
      <c r="G148" s="24">
        <f t="shared" si="50"/>
        <v>0</v>
      </c>
      <c r="H148" s="28">
        <f t="shared" si="51"/>
        <v>0</v>
      </c>
      <c r="I148" s="24">
        <f t="shared" si="52"/>
        <v>3600</v>
      </c>
      <c r="J148" s="10">
        <f t="shared" si="53"/>
        <v>46062</v>
      </c>
      <c r="K148" s="10">
        <f t="shared" si="54"/>
        <v>3265</v>
      </c>
      <c r="L148" s="10">
        <f t="shared" si="55"/>
        <v>0</v>
      </c>
      <c r="M148" s="10">
        <f aca="true" t="shared" si="56" ref="M148:M170">K148+L148</f>
        <v>3265</v>
      </c>
      <c r="N148" s="8"/>
      <c r="O148" s="8"/>
      <c r="P148" s="29">
        <v>148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/>
      <c r="AA148" s="5"/>
    </row>
    <row r="149" spans="1:27" ht="11.25">
      <c r="A149" s="9" t="s">
        <v>182</v>
      </c>
      <c r="B149" s="9" t="s">
        <v>38</v>
      </c>
      <c r="C149" s="9" t="s">
        <v>34</v>
      </c>
      <c r="D149" s="9" t="s">
        <v>185</v>
      </c>
      <c r="E149" s="24">
        <f t="shared" si="48"/>
        <v>2356</v>
      </c>
      <c r="F149" s="10">
        <f t="shared" si="49"/>
        <v>11551.5</v>
      </c>
      <c r="G149" s="24">
        <f t="shared" si="50"/>
        <v>0</v>
      </c>
      <c r="H149" s="28">
        <f t="shared" si="51"/>
        <v>0</v>
      </c>
      <c r="I149" s="24">
        <f t="shared" si="52"/>
        <v>2356</v>
      </c>
      <c r="J149" s="10">
        <f t="shared" si="53"/>
        <v>11551.5</v>
      </c>
      <c r="K149" s="10">
        <f t="shared" si="54"/>
        <v>850</v>
      </c>
      <c r="L149" s="10">
        <f t="shared" si="55"/>
        <v>0</v>
      </c>
      <c r="M149" s="10">
        <f t="shared" si="56"/>
        <v>850</v>
      </c>
      <c r="N149" s="8"/>
      <c r="O149" s="8"/>
      <c r="P149" s="29">
        <v>149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/>
      <c r="AA149" s="5"/>
    </row>
    <row r="150" spans="1:27" ht="11.25">
      <c r="A150" s="9" t="s">
        <v>182</v>
      </c>
      <c r="B150" s="9" t="s">
        <v>38</v>
      </c>
      <c r="C150" s="9" t="s">
        <v>36</v>
      </c>
      <c r="D150" s="9" t="s">
        <v>186</v>
      </c>
      <c r="E150" s="24">
        <f t="shared" si="48"/>
        <v>600</v>
      </c>
      <c r="F150" s="10">
        <f t="shared" si="49"/>
        <v>2581</v>
      </c>
      <c r="G150" s="24">
        <f t="shared" si="50"/>
        <v>0</v>
      </c>
      <c r="H150" s="28">
        <f t="shared" si="51"/>
        <v>0</v>
      </c>
      <c r="I150" s="24">
        <f t="shared" si="52"/>
        <v>600</v>
      </c>
      <c r="J150" s="10">
        <f t="shared" si="53"/>
        <v>2581</v>
      </c>
      <c r="K150" s="10">
        <f t="shared" si="54"/>
        <v>201</v>
      </c>
      <c r="L150" s="10">
        <f t="shared" si="55"/>
        <v>0</v>
      </c>
      <c r="M150" s="10">
        <f t="shared" si="56"/>
        <v>201</v>
      </c>
      <c r="N150" s="8"/>
      <c r="O150" s="8"/>
      <c r="P150" s="29">
        <v>150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/>
      <c r="AA150" s="5"/>
    </row>
    <row r="151" spans="1:27" ht="11.25">
      <c r="A151" s="9" t="s">
        <v>187</v>
      </c>
      <c r="B151" s="9" t="s">
        <v>33</v>
      </c>
      <c r="C151" s="9" t="s">
        <v>34</v>
      </c>
      <c r="D151" s="9" t="s">
        <v>188</v>
      </c>
      <c r="E151" s="24">
        <f t="shared" si="48"/>
        <v>0</v>
      </c>
      <c r="F151" s="10">
        <f t="shared" si="49"/>
        <v>0</v>
      </c>
      <c r="G151" s="24">
        <f t="shared" si="50"/>
        <v>0</v>
      </c>
      <c r="H151" s="28">
        <f t="shared" si="51"/>
        <v>0</v>
      </c>
      <c r="I151" s="24">
        <f t="shared" si="52"/>
        <v>0</v>
      </c>
      <c r="J151" s="10">
        <f t="shared" si="53"/>
        <v>0</v>
      </c>
      <c r="K151" s="10">
        <f t="shared" si="54"/>
        <v>0</v>
      </c>
      <c r="L151" s="10">
        <f t="shared" si="55"/>
        <v>0</v>
      </c>
      <c r="M151" s="10">
        <f t="shared" si="56"/>
        <v>0</v>
      </c>
      <c r="N151" s="8"/>
      <c r="O151" s="8"/>
      <c r="P151" s="29">
        <v>151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/>
      <c r="AA151" s="5"/>
    </row>
    <row r="152" spans="1:27" ht="11.25">
      <c r="A152" s="9" t="s">
        <v>187</v>
      </c>
      <c r="B152" s="9" t="s">
        <v>33</v>
      </c>
      <c r="C152" s="9" t="s">
        <v>36</v>
      </c>
      <c r="D152" s="9" t="s">
        <v>189</v>
      </c>
      <c r="E152" s="24">
        <f t="shared" si="48"/>
        <v>0</v>
      </c>
      <c r="F152" s="10">
        <f t="shared" si="49"/>
        <v>0</v>
      </c>
      <c r="G152" s="24">
        <f t="shared" si="50"/>
        <v>0</v>
      </c>
      <c r="H152" s="28">
        <f t="shared" si="51"/>
        <v>0</v>
      </c>
      <c r="I152" s="24">
        <f t="shared" si="52"/>
        <v>0</v>
      </c>
      <c r="J152" s="10">
        <f t="shared" si="53"/>
        <v>0</v>
      </c>
      <c r="K152" s="10">
        <f t="shared" si="54"/>
        <v>0</v>
      </c>
      <c r="L152" s="10">
        <f t="shared" si="55"/>
        <v>0</v>
      </c>
      <c r="M152" s="10">
        <f t="shared" si="56"/>
        <v>0</v>
      </c>
      <c r="N152" s="8"/>
      <c r="O152" s="8"/>
      <c r="P152" s="29">
        <v>152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/>
      <c r="AA152" s="5"/>
    </row>
    <row r="153" spans="1:27" ht="11.25">
      <c r="A153" s="9" t="s">
        <v>187</v>
      </c>
      <c r="B153" s="9" t="s">
        <v>38</v>
      </c>
      <c r="C153" s="9" t="s">
        <v>34</v>
      </c>
      <c r="D153" s="9" t="s">
        <v>190</v>
      </c>
      <c r="E153" s="24">
        <f t="shared" si="48"/>
        <v>0</v>
      </c>
      <c r="F153" s="10">
        <f t="shared" si="49"/>
        <v>0</v>
      </c>
      <c r="G153" s="24">
        <f t="shared" si="50"/>
        <v>0</v>
      </c>
      <c r="H153" s="28">
        <f t="shared" si="51"/>
        <v>0</v>
      </c>
      <c r="I153" s="24">
        <f t="shared" si="52"/>
        <v>0</v>
      </c>
      <c r="J153" s="10">
        <f t="shared" si="53"/>
        <v>0</v>
      </c>
      <c r="K153" s="10">
        <f t="shared" si="54"/>
        <v>0</v>
      </c>
      <c r="L153" s="10">
        <f t="shared" si="55"/>
        <v>0</v>
      </c>
      <c r="M153" s="10">
        <f t="shared" si="56"/>
        <v>0</v>
      </c>
      <c r="N153" s="8"/>
      <c r="O153" s="8"/>
      <c r="P153" s="29">
        <v>153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/>
      <c r="AA153" s="5"/>
    </row>
    <row r="154" spans="1:27" ht="11.25">
      <c r="A154" s="9" t="s">
        <v>187</v>
      </c>
      <c r="B154" s="9" t="s">
        <v>38</v>
      </c>
      <c r="C154" s="9" t="s">
        <v>36</v>
      </c>
      <c r="D154" s="9" t="s">
        <v>191</v>
      </c>
      <c r="E154" s="24">
        <f t="shared" si="48"/>
        <v>1</v>
      </c>
      <c r="F154" s="10">
        <f t="shared" si="49"/>
        <v>3</v>
      </c>
      <c r="G154" s="24">
        <f t="shared" si="50"/>
        <v>0</v>
      </c>
      <c r="H154" s="28">
        <f t="shared" si="51"/>
        <v>0</v>
      </c>
      <c r="I154" s="24">
        <f t="shared" si="52"/>
        <v>1</v>
      </c>
      <c r="J154" s="10">
        <f t="shared" si="53"/>
        <v>3</v>
      </c>
      <c r="K154" s="10">
        <f t="shared" si="54"/>
        <v>0</v>
      </c>
      <c r="L154" s="10">
        <f t="shared" si="55"/>
        <v>0</v>
      </c>
      <c r="M154" s="10">
        <f t="shared" si="56"/>
        <v>0</v>
      </c>
      <c r="N154" s="8"/>
      <c r="O154" s="8"/>
      <c r="P154" s="29">
        <v>154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/>
      <c r="AA154" s="5"/>
    </row>
    <row r="155" spans="1:27" ht="11.25">
      <c r="A155" s="9" t="s">
        <v>192</v>
      </c>
      <c r="B155" s="9" t="s">
        <v>33</v>
      </c>
      <c r="C155" s="9" t="s">
        <v>34</v>
      </c>
      <c r="D155" s="9" t="s">
        <v>193</v>
      </c>
      <c r="E155" s="24">
        <f t="shared" si="48"/>
        <v>0</v>
      </c>
      <c r="F155" s="10">
        <f t="shared" si="49"/>
        <v>0</v>
      </c>
      <c r="G155" s="24">
        <f t="shared" si="50"/>
        <v>0</v>
      </c>
      <c r="H155" s="28">
        <f t="shared" si="51"/>
        <v>0</v>
      </c>
      <c r="I155" s="24">
        <f t="shared" si="52"/>
        <v>0</v>
      </c>
      <c r="J155" s="10">
        <f t="shared" si="53"/>
        <v>0</v>
      </c>
      <c r="K155" s="10">
        <f t="shared" si="54"/>
        <v>0</v>
      </c>
      <c r="L155" s="10">
        <f t="shared" si="55"/>
        <v>0</v>
      </c>
      <c r="M155" s="10">
        <f t="shared" si="56"/>
        <v>0</v>
      </c>
      <c r="N155" s="8"/>
      <c r="O155" s="8"/>
      <c r="P155" s="29">
        <v>155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/>
      <c r="AA155" s="5"/>
    </row>
    <row r="156" spans="1:27" ht="11.25">
      <c r="A156" s="9" t="s">
        <v>192</v>
      </c>
      <c r="B156" s="9" t="s">
        <v>33</v>
      </c>
      <c r="C156" s="9" t="s">
        <v>36</v>
      </c>
      <c r="D156" s="9" t="s">
        <v>194</v>
      </c>
      <c r="E156" s="24">
        <f t="shared" si="48"/>
        <v>0</v>
      </c>
      <c r="F156" s="10">
        <f t="shared" si="49"/>
        <v>0</v>
      </c>
      <c r="G156" s="24">
        <f t="shared" si="50"/>
        <v>0</v>
      </c>
      <c r="H156" s="28">
        <f t="shared" si="51"/>
        <v>0</v>
      </c>
      <c r="I156" s="24">
        <f t="shared" si="52"/>
        <v>0</v>
      </c>
      <c r="J156" s="10">
        <f t="shared" si="53"/>
        <v>0</v>
      </c>
      <c r="K156" s="10">
        <f t="shared" si="54"/>
        <v>0</v>
      </c>
      <c r="L156" s="10">
        <f t="shared" si="55"/>
        <v>0</v>
      </c>
      <c r="M156" s="10">
        <f t="shared" si="56"/>
        <v>0</v>
      </c>
      <c r="N156" s="8"/>
      <c r="O156" s="8"/>
      <c r="P156" s="29">
        <v>156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/>
      <c r="AA156" s="5"/>
    </row>
    <row r="157" spans="1:26" ht="11.25">
      <c r="A157" s="9" t="s">
        <v>192</v>
      </c>
      <c r="B157" s="9" t="s">
        <v>38</v>
      </c>
      <c r="C157" s="9" t="s">
        <v>34</v>
      </c>
      <c r="D157" s="9" t="s">
        <v>195</v>
      </c>
      <c r="E157" s="24">
        <f t="shared" si="48"/>
        <v>0</v>
      </c>
      <c r="F157" s="10">
        <f t="shared" si="49"/>
        <v>0</v>
      </c>
      <c r="G157" s="24">
        <f t="shared" si="50"/>
        <v>0</v>
      </c>
      <c r="H157" s="28">
        <f t="shared" si="51"/>
        <v>0</v>
      </c>
      <c r="I157" s="24">
        <f t="shared" si="52"/>
        <v>0</v>
      </c>
      <c r="J157" s="10">
        <f t="shared" si="53"/>
        <v>0</v>
      </c>
      <c r="K157" s="10">
        <f t="shared" si="54"/>
        <v>0</v>
      </c>
      <c r="L157" s="10">
        <f t="shared" si="55"/>
        <v>0</v>
      </c>
      <c r="M157" s="10">
        <f t="shared" si="56"/>
        <v>0</v>
      </c>
      <c r="N157" s="8"/>
      <c r="O157" s="8"/>
      <c r="P157" s="29">
        <v>157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/>
    </row>
    <row r="158" spans="1:26" ht="11.25">
      <c r="A158" s="9" t="s">
        <v>192</v>
      </c>
      <c r="B158" s="9" t="s">
        <v>38</v>
      </c>
      <c r="C158" s="9" t="s">
        <v>36</v>
      </c>
      <c r="D158" s="9" t="s">
        <v>196</v>
      </c>
      <c r="E158" s="24">
        <f t="shared" si="48"/>
        <v>0</v>
      </c>
      <c r="F158" s="10">
        <f t="shared" si="49"/>
        <v>0</v>
      </c>
      <c r="G158" s="24">
        <f t="shared" si="50"/>
        <v>0</v>
      </c>
      <c r="H158" s="28">
        <f t="shared" si="51"/>
        <v>0</v>
      </c>
      <c r="I158" s="24">
        <f t="shared" si="52"/>
        <v>0</v>
      </c>
      <c r="J158" s="10">
        <f t="shared" si="53"/>
        <v>0</v>
      </c>
      <c r="K158" s="10">
        <f t="shared" si="54"/>
        <v>0</v>
      </c>
      <c r="L158" s="10">
        <f t="shared" si="55"/>
        <v>0</v>
      </c>
      <c r="M158" s="10">
        <f t="shared" si="56"/>
        <v>0</v>
      </c>
      <c r="N158" s="8"/>
      <c r="O158" s="8"/>
      <c r="P158" s="29">
        <v>158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/>
    </row>
    <row r="159" spans="1:26" ht="11.25">
      <c r="A159" s="9" t="s">
        <v>197</v>
      </c>
      <c r="B159" s="9" t="s">
        <v>33</v>
      </c>
      <c r="C159" s="9" t="s">
        <v>34</v>
      </c>
      <c r="D159" s="9" t="s">
        <v>198</v>
      </c>
      <c r="E159" s="24">
        <f t="shared" si="48"/>
        <v>0</v>
      </c>
      <c r="F159" s="10">
        <f t="shared" si="49"/>
        <v>0</v>
      </c>
      <c r="G159" s="24">
        <f t="shared" si="50"/>
        <v>0</v>
      </c>
      <c r="H159" s="28">
        <f t="shared" si="51"/>
        <v>0</v>
      </c>
      <c r="I159" s="24">
        <f t="shared" si="52"/>
        <v>0</v>
      </c>
      <c r="J159" s="10">
        <f t="shared" si="53"/>
        <v>0</v>
      </c>
      <c r="K159" s="10">
        <f t="shared" si="54"/>
        <v>0</v>
      </c>
      <c r="L159" s="10">
        <f t="shared" si="55"/>
        <v>0</v>
      </c>
      <c r="M159" s="10">
        <f t="shared" si="56"/>
        <v>0</v>
      </c>
      <c r="N159" s="8"/>
      <c r="O159" s="8"/>
      <c r="P159" s="29">
        <v>159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/>
    </row>
    <row r="160" spans="1:26" ht="11.25">
      <c r="A160" s="9" t="s">
        <v>197</v>
      </c>
      <c r="B160" s="9" t="s">
        <v>33</v>
      </c>
      <c r="C160" s="9" t="s">
        <v>36</v>
      </c>
      <c r="D160" s="9" t="s">
        <v>199</v>
      </c>
      <c r="E160" s="24">
        <f t="shared" si="48"/>
        <v>0</v>
      </c>
      <c r="F160" s="10">
        <f t="shared" si="49"/>
        <v>0</v>
      </c>
      <c r="G160" s="24">
        <f t="shared" si="50"/>
        <v>0</v>
      </c>
      <c r="H160" s="28">
        <f t="shared" si="51"/>
        <v>0</v>
      </c>
      <c r="I160" s="24">
        <f t="shared" si="52"/>
        <v>0</v>
      </c>
      <c r="J160" s="10">
        <f t="shared" si="53"/>
        <v>0</v>
      </c>
      <c r="K160" s="10">
        <f t="shared" si="54"/>
        <v>0</v>
      </c>
      <c r="L160" s="10">
        <f t="shared" si="55"/>
        <v>0</v>
      </c>
      <c r="M160" s="10">
        <f t="shared" si="56"/>
        <v>0</v>
      </c>
      <c r="N160" s="8"/>
      <c r="O160" s="8"/>
      <c r="P160" s="29">
        <v>160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/>
    </row>
    <row r="161" spans="1:26" ht="11.25">
      <c r="A161" s="9" t="s">
        <v>197</v>
      </c>
      <c r="B161" s="9" t="s">
        <v>38</v>
      </c>
      <c r="C161" s="9" t="s">
        <v>34</v>
      </c>
      <c r="D161" s="9" t="s">
        <v>200</v>
      </c>
      <c r="E161" s="24">
        <f t="shared" si="48"/>
        <v>0</v>
      </c>
      <c r="F161" s="10">
        <f t="shared" si="49"/>
        <v>0</v>
      </c>
      <c r="G161" s="24">
        <f t="shared" si="50"/>
        <v>0</v>
      </c>
      <c r="H161" s="28">
        <f t="shared" si="51"/>
        <v>0</v>
      </c>
      <c r="I161" s="24">
        <f t="shared" si="52"/>
        <v>0</v>
      </c>
      <c r="J161" s="10">
        <f t="shared" si="53"/>
        <v>0</v>
      </c>
      <c r="K161" s="10">
        <f t="shared" si="54"/>
        <v>0</v>
      </c>
      <c r="L161" s="10">
        <f t="shared" si="55"/>
        <v>0</v>
      </c>
      <c r="M161" s="10">
        <f t="shared" si="56"/>
        <v>0</v>
      </c>
      <c r="N161" s="8"/>
      <c r="O161" s="8"/>
      <c r="P161" s="29">
        <v>161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/>
    </row>
    <row r="162" spans="1:26" ht="11.25">
      <c r="A162" s="9" t="s">
        <v>197</v>
      </c>
      <c r="B162" s="9" t="s">
        <v>38</v>
      </c>
      <c r="C162" s="9" t="s">
        <v>36</v>
      </c>
      <c r="D162" s="9" t="s">
        <v>201</v>
      </c>
      <c r="E162" s="24">
        <f t="shared" si="48"/>
        <v>0</v>
      </c>
      <c r="F162" s="10">
        <f t="shared" si="49"/>
        <v>0</v>
      </c>
      <c r="G162" s="24">
        <f t="shared" si="50"/>
        <v>0</v>
      </c>
      <c r="H162" s="28">
        <f t="shared" si="51"/>
        <v>0</v>
      </c>
      <c r="I162" s="24">
        <f t="shared" si="52"/>
        <v>0</v>
      </c>
      <c r="J162" s="10">
        <f t="shared" si="53"/>
        <v>0</v>
      </c>
      <c r="K162" s="10">
        <f t="shared" si="54"/>
        <v>0</v>
      </c>
      <c r="L162" s="10">
        <f t="shared" si="55"/>
        <v>0</v>
      </c>
      <c r="M162" s="10">
        <f t="shared" si="56"/>
        <v>0</v>
      </c>
      <c r="N162" s="8"/>
      <c r="O162" s="8"/>
      <c r="P162" s="29">
        <v>162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/>
    </row>
    <row r="163" spans="1:26" ht="11.25">
      <c r="A163" s="9" t="s">
        <v>202</v>
      </c>
      <c r="B163" s="9" t="s">
        <v>33</v>
      </c>
      <c r="C163" s="9" t="s">
        <v>34</v>
      </c>
      <c r="D163" s="9" t="s">
        <v>203</v>
      </c>
      <c r="E163" s="24">
        <f t="shared" si="48"/>
        <v>0</v>
      </c>
      <c r="F163" s="10">
        <f t="shared" si="49"/>
        <v>0</v>
      </c>
      <c r="G163" s="24">
        <f t="shared" si="50"/>
        <v>0</v>
      </c>
      <c r="H163" s="28">
        <f t="shared" si="51"/>
        <v>0</v>
      </c>
      <c r="I163" s="24">
        <f t="shared" si="52"/>
        <v>0</v>
      </c>
      <c r="J163" s="10">
        <f t="shared" si="53"/>
        <v>0</v>
      </c>
      <c r="K163" s="10">
        <f t="shared" si="54"/>
        <v>0</v>
      </c>
      <c r="L163" s="10">
        <f t="shared" si="55"/>
        <v>0</v>
      </c>
      <c r="M163" s="10">
        <f t="shared" si="56"/>
        <v>0</v>
      </c>
      <c r="N163" s="8"/>
      <c r="O163" s="8"/>
      <c r="P163" s="29">
        <v>163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/>
    </row>
    <row r="164" spans="1:26" ht="11.25">
      <c r="A164" s="9" t="s">
        <v>202</v>
      </c>
      <c r="B164" s="9" t="s">
        <v>33</v>
      </c>
      <c r="C164" s="9" t="s">
        <v>36</v>
      </c>
      <c r="D164" s="9" t="s">
        <v>204</v>
      </c>
      <c r="E164" s="24">
        <f t="shared" si="48"/>
        <v>0</v>
      </c>
      <c r="F164" s="10">
        <f t="shared" si="49"/>
        <v>0</v>
      </c>
      <c r="G164" s="24">
        <f t="shared" si="50"/>
        <v>0</v>
      </c>
      <c r="H164" s="28">
        <f t="shared" si="51"/>
        <v>0</v>
      </c>
      <c r="I164" s="24">
        <f t="shared" si="52"/>
        <v>0</v>
      </c>
      <c r="J164" s="10">
        <f t="shared" si="53"/>
        <v>0</v>
      </c>
      <c r="K164" s="10">
        <f t="shared" si="54"/>
        <v>0</v>
      </c>
      <c r="L164" s="10">
        <f t="shared" si="55"/>
        <v>0</v>
      </c>
      <c r="M164" s="10">
        <f t="shared" si="56"/>
        <v>0</v>
      </c>
      <c r="N164" s="8"/>
      <c r="O164" s="8"/>
      <c r="P164" s="29">
        <v>164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/>
    </row>
    <row r="165" spans="1:26" ht="11.25">
      <c r="A165" s="9" t="s">
        <v>202</v>
      </c>
      <c r="B165" s="9" t="s">
        <v>38</v>
      </c>
      <c r="C165" s="9" t="s">
        <v>34</v>
      </c>
      <c r="D165" s="9" t="s">
        <v>205</v>
      </c>
      <c r="E165" s="24">
        <f t="shared" si="48"/>
        <v>0</v>
      </c>
      <c r="F165" s="10">
        <f t="shared" si="49"/>
        <v>0</v>
      </c>
      <c r="G165" s="24">
        <f t="shared" si="50"/>
        <v>0</v>
      </c>
      <c r="H165" s="28">
        <f t="shared" si="51"/>
        <v>0</v>
      </c>
      <c r="I165" s="24">
        <f t="shared" si="52"/>
        <v>0</v>
      </c>
      <c r="J165" s="10">
        <f t="shared" si="53"/>
        <v>0</v>
      </c>
      <c r="K165" s="10">
        <f t="shared" si="54"/>
        <v>0</v>
      </c>
      <c r="L165" s="10">
        <f t="shared" si="55"/>
        <v>0</v>
      </c>
      <c r="M165" s="10">
        <f t="shared" si="56"/>
        <v>0</v>
      </c>
      <c r="N165" s="8"/>
      <c r="O165" s="8"/>
      <c r="P165" s="29">
        <v>165</v>
      </c>
      <c r="Q165" s="29">
        <v>3396</v>
      </c>
      <c r="R165" s="29">
        <v>47120</v>
      </c>
      <c r="S165" s="29">
        <v>0</v>
      </c>
      <c r="T165" s="29">
        <v>0</v>
      </c>
      <c r="U165" s="29">
        <v>3396</v>
      </c>
      <c r="V165" s="29">
        <v>47120</v>
      </c>
      <c r="W165" s="29">
        <v>3141</v>
      </c>
      <c r="X165" s="29">
        <v>0</v>
      </c>
      <c r="Y165" s="29">
        <v>3141</v>
      </c>
      <c r="Z165" s="29"/>
    </row>
    <row r="166" spans="1:26" ht="11.25">
      <c r="A166" s="9" t="s">
        <v>202</v>
      </c>
      <c r="B166" s="9" t="s">
        <v>38</v>
      </c>
      <c r="C166" s="9" t="s">
        <v>36</v>
      </c>
      <c r="D166" s="9" t="s">
        <v>206</v>
      </c>
      <c r="E166" s="24">
        <f t="shared" si="48"/>
        <v>0</v>
      </c>
      <c r="F166" s="10">
        <f t="shared" si="49"/>
        <v>0</v>
      </c>
      <c r="G166" s="24">
        <f t="shared" si="50"/>
        <v>0</v>
      </c>
      <c r="H166" s="28">
        <f t="shared" si="51"/>
        <v>0</v>
      </c>
      <c r="I166" s="24">
        <f t="shared" si="52"/>
        <v>0</v>
      </c>
      <c r="J166" s="10">
        <f t="shared" si="53"/>
        <v>0</v>
      </c>
      <c r="K166" s="10">
        <f t="shared" si="54"/>
        <v>0</v>
      </c>
      <c r="L166" s="10">
        <f t="shared" si="55"/>
        <v>0</v>
      </c>
      <c r="M166" s="10">
        <f t="shared" si="56"/>
        <v>0</v>
      </c>
      <c r="N166" s="8"/>
      <c r="O166" s="8"/>
      <c r="P166" s="29">
        <v>166</v>
      </c>
      <c r="Q166" s="29">
        <v>717</v>
      </c>
      <c r="R166" s="29">
        <v>10239</v>
      </c>
      <c r="S166" s="29">
        <v>0</v>
      </c>
      <c r="T166" s="29">
        <v>0</v>
      </c>
      <c r="U166" s="29">
        <v>717</v>
      </c>
      <c r="V166" s="29">
        <v>10239</v>
      </c>
      <c r="W166" s="29">
        <v>683</v>
      </c>
      <c r="X166" s="29">
        <v>0</v>
      </c>
      <c r="Y166" s="29">
        <v>683</v>
      </c>
      <c r="Z166" s="29"/>
    </row>
    <row r="167" spans="1:26" ht="11.25">
      <c r="A167" s="9" t="s">
        <v>207</v>
      </c>
      <c r="B167" s="9" t="s">
        <v>33</v>
      </c>
      <c r="C167" s="9" t="s">
        <v>34</v>
      </c>
      <c r="D167" s="9" t="s">
        <v>208</v>
      </c>
      <c r="E167" s="24">
        <f t="shared" si="48"/>
        <v>0</v>
      </c>
      <c r="F167" s="10">
        <f t="shared" si="49"/>
        <v>0</v>
      </c>
      <c r="G167" s="24">
        <f t="shared" si="50"/>
        <v>0</v>
      </c>
      <c r="H167" s="28">
        <f t="shared" si="51"/>
        <v>0</v>
      </c>
      <c r="I167" s="24">
        <f t="shared" si="52"/>
        <v>0</v>
      </c>
      <c r="J167" s="10">
        <f t="shared" si="53"/>
        <v>0</v>
      </c>
      <c r="K167" s="10">
        <f t="shared" si="54"/>
        <v>0</v>
      </c>
      <c r="L167" s="10">
        <f t="shared" si="55"/>
        <v>0</v>
      </c>
      <c r="M167" s="10">
        <f t="shared" si="56"/>
        <v>0</v>
      </c>
      <c r="N167" s="8"/>
      <c r="O167" s="8"/>
      <c r="P167" s="29">
        <v>167</v>
      </c>
      <c r="Q167" s="29">
        <v>28</v>
      </c>
      <c r="R167" s="29">
        <v>241</v>
      </c>
      <c r="S167" s="29">
        <v>0</v>
      </c>
      <c r="T167" s="29">
        <v>0</v>
      </c>
      <c r="U167" s="29">
        <v>28</v>
      </c>
      <c r="V167" s="29">
        <v>241</v>
      </c>
      <c r="W167" s="29">
        <v>16</v>
      </c>
      <c r="X167" s="29">
        <v>0</v>
      </c>
      <c r="Y167" s="29">
        <v>16</v>
      </c>
      <c r="Z167" s="29"/>
    </row>
    <row r="168" spans="1:26" ht="11.25">
      <c r="A168" s="9" t="s">
        <v>207</v>
      </c>
      <c r="B168" s="9" t="s">
        <v>33</v>
      </c>
      <c r="C168" s="9" t="s">
        <v>36</v>
      </c>
      <c r="D168" s="9" t="s">
        <v>209</v>
      </c>
      <c r="E168" s="24">
        <f t="shared" si="48"/>
        <v>0</v>
      </c>
      <c r="F168" s="10">
        <f t="shared" si="49"/>
        <v>0</v>
      </c>
      <c r="G168" s="24">
        <f t="shared" si="50"/>
        <v>0</v>
      </c>
      <c r="H168" s="28">
        <f t="shared" si="51"/>
        <v>0</v>
      </c>
      <c r="I168" s="24">
        <f t="shared" si="52"/>
        <v>0</v>
      </c>
      <c r="J168" s="10">
        <f t="shared" si="53"/>
        <v>0</v>
      </c>
      <c r="K168" s="10">
        <f t="shared" si="54"/>
        <v>0</v>
      </c>
      <c r="L168" s="10">
        <f t="shared" si="55"/>
        <v>0</v>
      </c>
      <c r="M168" s="10">
        <f t="shared" si="56"/>
        <v>0</v>
      </c>
      <c r="N168" s="8"/>
      <c r="O168" s="8"/>
      <c r="P168" s="29">
        <v>168</v>
      </c>
      <c r="Q168" s="29">
        <v>26</v>
      </c>
      <c r="R168" s="29">
        <v>215</v>
      </c>
      <c r="S168" s="29">
        <v>0</v>
      </c>
      <c r="T168" s="29">
        <v>0</v>
      </c>
      <c r="U168" s="29">
        <v>26</v>
      </c>
      <c r="V168" s="29">
        <v>215</v>
      </c>
      <c r="W168" s="29">
        <v>14</v>
      </c>
      <c r="X168" s="29">
        <v>0</v>
      </c>
      <c r="Y168" s="29">
        <v>14</v>
      </c>
      <c r="Z168" s="29"/>
    </row>
    <row r="169" spans="1:26" ht="11.25">
      <c r="A169" s="9" t="s">
        <v>207</v>
      </c>
      <c r="B169" s="9" t="s">
        <v>38</v>
      </c>
      <c r="C169" s="9" t="s">
        <v>34</v>
      </c>
      <c r="D169" s="9" t="s">
        <v>210</v>
      </c>
      <c r="E169" s="24">
        <f t="shared" si="48"/>
        <v>0</v>
      </c>
      <c r="F169" s="10">
        <f t="shared" si="49"/>
        <v>0</v>
      </c>
      <c r="G169" s="24">
        <f t="shared" si="50"/>
        <v>0</v>
      </c>
      <c r="H169" s="28">
        <f t="shared" si="51"/>
        <v>0</v>
      </c>
      <c r="I169" s="24">
        <f t="shared" si="52"/>
        <v>0</v>
      </c>
      <c r="J169" s="10">
        <f t="shared" si="53"/>
        <v>0</v>
      </c>
      <c r="K169" s="10">
        <f t="shared" si="54"/>
        <v>0</v>
      </c>
      <c r="L169" s="10">
        <f t="shared" si="55"/>
        <v>0</v>
      </c>
      <c r="M169" s="10">
        <f t="shared" si="56"/>
        <v>0</v>
      </c>
      <c r="N169" s="8"/>
      <c r="O169" s="8"/>
      <c r="P169" s="29">
        <v>169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/>
    </row>
    <row r="170" spans="1:26" ht="11.25">
      <c r="A170" s="9" t="s">
        <v>207</v>
      </c>
      <c r="B170" s="9" t="s">
        <v>38</v>
      </c>
      <c r="C170" s="9" t="s">
        <v>36</v>
      </c>
      <c r="D170" s="9" t="s">
        <v>211</v>
      </c>
      <c r="E170" s="24">
        <f t="shared" si="48"/>
        <v>0</v>
      </c>
      <c r="F170" s="10">
        <f t="shared" si="49"/>
        <v>0</v>
      </c>
      <c r="G170" s="24">
        <f t="shared" si="50"/>
        <v>0</v>
      </c>
      <c r="H170" s="28">
        <f t="shared" si="51"/>
        <v>0</v>
      </c>
      <c r="I170" s="24">
        <f t="shared" si="52"/>
        <v>0</v>
      </c>
      <c r="J170" s="10">
        <f t="shared" si="53"/>
        <v>0</v>
      </c>
      <c r="K170" s="10">
        <f t="shared" si="54"/>
        <v>0</v>
      </c>
      <c r="L170" s="10">
        <f t="shared" si="55"/>
        <v>0</v>
      </c>
      <c r="M170" s="10">
        <f t="shared" si="56"/>
        <v>0</v>
      </c>
      <c r="N170" s="8"/>
      <c r="O170" s="8"/>
      <c r="P170" s="29">
        <v>170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/>
    </row>
    <row r="171" spans="1:26" ht="11.25">
      <c r="A171" s="9" t="s">
        <v>245</v>
      </c>
      <c r="B171" s="9" t="s">
        <v>33</v>
      </c>
      <c r="C171" s="9" t="s">
        <v>34</v>
      </c>
      <c r="D171" s="9">
        <v>161</v>
      </c>
      <c r="E171" s="24">
        <f>Q161</f>
        <v>0</v>
      </c>
      <c r="F171" s="24">
        <f t="shared" si="49"/>
        <v>0</v>
      </c>
      <c r="G171" s="24">
        <f t="shared" si="50"/>
        <v>0</v>
      </c>
      <c r="H171" s="24">
        <f t="shared" si="51"/>
        <v>0</v>
      </c>
      <c r="I171" s="24">
        <f aca="true" t="shared" si="57" ref="I171:J174">U161</f>
        <v>0</v>
      </c>
      <c r="J171" s="24">
        <f t="shared" si="57"/>
        <v>0</v>
      </c>
      <c r="K171" s="24">
        <f t="shared" si="54"/>
        <v>0</v>
      </c>
      <c r="L171" s="24">
        <f t="shared" si="55"/>
        <v>0</v>
      </c>
      <c r="M171" s="24">
        <f>Y161</f>
        <v>0</v>
      </c>
      <c r="N171" s="8"/>
      <c r="O171" s="8"/>
      <c r="P171" s="29">
        <v>171</v>
      </c>
      <c r="Q171" s="29">
        <v>24</v>
      </c>
      <c r="R171" s="29">
        <v>105</v>
      </c>
      <c r="S171" s="29">
        <v>0</v>
      </c>
      <c r="T171" s="29">
        <v>0</v>
      </c>
      <c r="U171" s="29">
        <v>24</v>
      </c>
      <c r="V171" s="29">
        <v>105</v>
      </c>
      <c r="W171" s="29">
        <v>7</v>
      </c>
      <c r="X171" s="29">
        <v>0</v>
      </c>
      <c r="Y171" s="29">
        <v>7</v>
      </c>
      <c r="Z171" s="29"/>
    </row>
    <row r="172" spans="1:26" ht="11.25">
      <c r="A172" s="9" t="s">
        <v>245</v>
      </c>
      <c r="B172" s="9" t="s">
        <v>33</v>
      </c>
      <c r="C172" s="9" t="s">
        <v>36</v>
      </c>
      <c r="D172" s="9">
        <v>162</v>
      </c>
      <c r="E172" s="24">
        <f>Q162</f>
        <v>0</v>
      </c>
      <c r="F172" s="24">
        <f aca="true" t="shared" si="58" ref="F172:H174">R162</f>
        <v>0</v>
      </c>
      <c r="G172" s="24">
        <f t="shared" si="58"/>
        <v>0</v>
      </c>
      <c r="H172" s="24">
        <f t="shared" si="58"/>
        <v>0</v>
      </c>
      <c r="I172" s="24">
        <f t="shared" si="57"/>
        <v>0</v>
      </c>
      <c r="J172" s="24">
        <f t="shared" si="57"/>
        <v>0</v>
      </c>
      <c r="K172" s="24">
        <f aca="true" t="shared" si="59" ref="K172:L174">W162</f>
        <v>0</v>
      </c>
      <c r="L172" s="24">
        <f t="shared" si="59"/>
        <v>0</v>
      </c>
      <c r="M172" s="24">
        <f>Y162</f>
        <v>0</v>
      </c>
      <c r="N172" s="8"/>
      <c r="O172" s="8"/>
      <c r="P172" s="29">
        <v>172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/>
    </row>
    <row r="173" spans="1:26" ht="11.25">
      <c r="A173" s="9" t="s">
        <v>245</v>
      </c>
      <c r="B173" s="9" t="s">
        <v>38</v>
      </c>
      <c r="C173" s="9" t="s">
        <v>34</v>
      </c>
      <c r="D173" s="9">
        <v>163</v>
      </c>
      <c r="E173" s="24">
        <f>Q163</f>
        <v>0</v>
      </c>
      <c r="F173" s="24">
        <f t="shared" si="58"/>
        <v>0</v>
      </c>
      <c r="G173" s="24">
        <f t="shared" si="58"/>
        <v>0</v>
      </c>
      <c r="H173" s="24">
        <f t="shared" si="58"/>
        <v>0</v>
      </c>
      <c r="I173" s="24">
        <f t="shared" si="57"/>
        <v>0</v>
      </c>
      <c r="J173" s="24">
        <f t="shared" si="57"/>
        <v>0</v>
      </c>
      <c r="K173" s="24">
        <f t="shared" si="59"/>
        <v>0</v>
      </c>
      <c r="L173" s="24">
        <f t="shared" si="59"/>
        <v>0</v>
      </c>
      <c r="M173" s="24">
        <f>Y163</f>
        <v>0</v>
      </c>
      <c r="N173" s="8"/>
      <c r="O173" s="8"/>
      <c r="P173" s="29">
        <v>173</v>
      </c>
      <c r="Q173" s="29">
        <v>831</v>
      </c>
      <c r="R173" s="29">
        <v>11299</v>
      </c>
      <c r="S173" s="29">
        <v>0</v>
      </c>
      <c r="T173" s="29">
        <v>0</v>
      </c>
      <c r="U173" s="29">
        <v>831</v>
      </c>
      <c r="V173" s="29">
        <v>11299</v>
      </c>
      <c r="W173" s="29">
        <v>753</v>
      </c>
      <c r="X173" s="29">
        <v>0</v>
      </c>
      <c r="Y173" s="29">
        <v>753</v>
      </c>
      <c r="Z173" s="29"/>
    </row>
    <row r="174" spans="1:26" ht="11.25">
      <c r="A174" s="9" t="s">
        <v>245</v>
      </c>
      <c r="B174" s="9" t="s">
        <v>38</v>
      </c>
      <c r="C174" s="9" t="s">
        <v>36</v>
      </c>
      <c r="D174" s="9">
        <v>164</v>
      </c>
      <c r="E174" s="24">
        <f>Q164</f>
        <v>0</v>
      </c>
      <c r="F174" s="24">
        <f t="shared" si="58"/>
        <v>0</v>
      </c>
      <c r="G174" s="24">
        <f t="shared" si="58"/>
        <v>0</v>
      </c>
      <c r="H174" s="24">
        <f t="shared" si="58"/>
        <v>0</v>
      </c>
      <c r="I174" s="24">
        <f t="shared" si="57"/>
        <v>0</v>
      </c>
      <c r="J174" s="24">
        <f t="shared" si="57"/>
        <v>0</v>
      </c>
      <c r="K174" s="24">
        <f t="shared" si="59"/>
        <v>0</v>
      </c>
      <c r="L174" s="24">
        <f t="shared" si="59"/>
        <v>0</v>
      </c>
      <c r="M174" s="24">
        <f>Y164</f>
        <v>0</v>
      </c>
      <c r="N174" s="8"/>
      <c r="O174" s="8"/>
      <c r="P174" s="29">
        <v>174</v>
      </c>
      <c r="Q174" s="29">
        <v>97</v>
      </c>
      <c r="R174" s="29">
        <v>1290</v>
      </c>
      <c r="S174" s="29">
        <v>0</v>
      </c>
      <c r="T174" s="29">
        <v>0</v>
      </c>
      <c r="U174" s="29">
        <v>97</v>
      </c>
      <c r="V174" s="29">
        <v>1290</v>
      </c>
      <c r="W174" s="29">
        <v>86</v>
      </c>
      <c r="X174" s="29">
        <v>0</v>
      </c>
      <c r="Y174" s="29">
        <v>86</v>
      </c>
      <c r="Z174" s="29"/>
    </row>
    <row r="175" spans="1:26" ht="11.25">
      <c r="A175" s="9" t="s">
        <v>40</v>
      </c>
      <c r="B175" s="9"/>
      <c r="C175" s="9"/>
      <c r="D175" s="9"/>
      <c r="E175" s="24">
        <f>SUM(E147:E174)</f>
        <v>23667</v>
      </c>
      <c r="F175" s="24">
        <f aca="true" t="shared" si="60" ref="F175:M175">SUM(F147:F174)</f>
        <v>297485</v>
      </c>
      <c r="G175" s="24">
        <f t="shared" si="60"/>
        <v>0</v>
      </c>
      <c r="H175" s="24">
        <f t="shared" si="60"/>
        <v>0</v>
      </c>
      <c r="I175" s="24">
        <f t="shared" si="60"/>
        <v>23667</v>
      </c>
      <c r="J175" s="24">
        <f t="shared" si="60"/>
        <v>297485</v>
      </c>
      <c r="K175" s="24">
        <f t="shared" si="60"/>
        <v>20230</v>
      </c>
      <c r="L175" s="24">
        <f t="shared" si="60"/>
        <v>0</v>
      </c>
      <c r="M175" s="24">
        <f t="shared" si="60"/>
        <v>20230</v>
      </c>
      <c r="N175" s="8"/>
      <c r="O175" s="8"/>
      <c r="P175" s="29">
        <v>175</v>
      </c>
      <c r="Q175" s="29">
        <v>72</v>
      </c>
      <c r="R175" s="29">
        <v>503</v>
      </c>
      <c r="S175" s="29">
        <v>0</v>
      </c>
      <c r="T175" s="29">
        <v>0</v>
      </c>
      <c r="U175" s="29">
        <v>72</v>
      </c>
      <c r="V175" s="29">
        <v>503</v>
      </c>
      <c r="W175" s="29">
        <v>34</v>
      </c>
      <c r="X175" s="29">
        <v>0</v>
      </c>
      <c r="Y175" s="29">
        <v>34</v>
      </c>
      <c r="Z175" s="29"/>
    </row>
    <row r="176" spans="1:26" ht="11.25">
      <c r="A176" s="9" t="s">
        <v>212</v>
      </c>
      <c r="B176" s="9" t="s">
        <v>33</v>
      </c>
      <c r="C176" s="9" t="s">
        <v>34</v>
      </c>
      <c r="D176" s="9">
        <v>165</v>
      </c>
      <c r="E176" s="24">
        <f>Q165</f>
        <v>3396</v>
      </c>
      <c r="F176" s="24">
        <f aca="true" t="shared" si="61" ref="F176:M176">R165</f>
        <v>47120</v>
      </c>
      <c r="G176" s="24">
        <f t="shared" si="61"/>
        <v>0</v>
      </c>
      <c r="H176" s="24">
        <f t="shared" si="61"/>
        <v>0</v>
      </c>
      <c r="I176" s="24">
        <f t="shared" si="61"/>
        <v>3396</v>
      </c>
      <c r="J176" s="24">
        <f t="shared" si="61"/>
        <v>47120</v>
      </c>
      <c r="K176" s="24">
        <f t="shared" si="61"/>
        <v>3141</v>
      </c>
      <c r="L176" s="24">
        <f t="shared" si="61"/>
        <v>0</v>
      </c>
      <c r="M176" s="24">
        <f t="shared" si="61"/>
        <v>3141</v>
      </c>
      <c r="N176" s="8"/>
      <c r="O176" s="8"/>
      <c r="P176" s="29">
        <v>176</v>
      </c>
      <c r="Q176" s="29">
        <v>16</v>
      </c>
      <c r="R176" s="29">
        <v>132</v>
      </c>
      <c r="S176" s="29">
        <v>0</v>
      </c>
      <c r="T176" s="29">
        <v>0</v>
      </c>
      <c r="U176" s="29">
        <v>16</v>
      </c>
      <c r="V176" s="29">
        <v>132</v>
      </c>
      <c r="W176" s="29">
        <v>9</v>
      </c>
      <c r="X176" s="29">
        <v>0</v>
      </c>
      <c r="Y176" s="29">
        <v>9</v>
      </c>
      <c r="Z176" s="29"/>
    </row>
    <row r="177" spans="1:26" ht="11.25">
      <c r="A177" s="9" t="s">
        <v>212</v>
      </c>
      <c r="B177" s="9" t="s">
        <v>33</v>
      </c>
      <c r="C177" s="9" t="s">
        <v>36</v>
      </c>
      <c r="D177" s="9">
        <v>166</v>
      </c>
      <c r="E177" s="24">
        <f>Q166</f>
        <v>717</v>
      </c>
      <c r="F177" s="24">
        <f aca="true" t="shared" si="62" ref="F177:M177">R166</f>
        <v>10239</v>
      </c>
      <c r="G177" s="24">
        <f t="shared" si="62"/>
        <v>0</v>
      </c>
      <c r="H177" s="24">
        <f t="shared" si="62"/>
        <v>0</v>
      </c>
      <c r="I177" s="24">
        <f t="shared" si="62"/>
        <v>717</v>
      </c>
      <c r="J177" s="24">
        <f t="shared" si="62"/>
        <v>10239</v>
      </c>
      <c r="K177" s="24">
        <f t="shared" si="62"/>
        <v>683</v>
      </c>
      <c r="L177" s="24">
        <f t="shared" si="62"/>
        <v>0</v>
      </c>
      <c r="M177" s="24">
        <f t="shared" si="62"/>
        <v>683</v>
      </c>
      <c r="N177" s="8"/>
      <c r="O177" s="8"/>
      <c r="P177" s="29">
        <v>177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/>
    </row>
    <row r="178" spans="1:26" ht="11.25">
      <c r="A178" s="9" t="s">
        <v>212</v>
      </c>
      <c r="B178" s="9" t="s">
        <v>38</v>
      </c>
      <c r="C178" s="9" t="s">
        <v>34</v>
      </c>
      <c r="D178" s="9">
        <v>167</v>
      </c>
      <c r="E178" s="24">
        <f aca="true" t="shared" si="63" ref="E178:E207">Q167</f>
        <v>28</v>
      </c>
      <c r="F178" s="10">
        <f aca="true" t="shared" si="64" ref="F178:F207">R167</f>
        <v>241</v>
      </c>
      <c r="G178" s="24">
        <f aca="true" t="shared" si="65" ref="G178:G207">S167</f>
        <v>0</v>
      </c>
      <c r="H178" s="28">
        <f aca="true" t="shared" si="66" ref="H178:H207">T167</f>
        <v>0</v>
      </c>
      <c r="I178" s="24">
        <f aca="true" t="shared" si="67" ref="I178:I207">U167</f>
        <v>28</v>
      </c>
      <c r="J178" s="10">
        <f aca="true" t="shared" si="68" ref="J178:J207">V167</f>
        <v>241</v>
      </c>
      <c r="K178" s="10">
        <f aca="true" t="shared" si="69" ref="K178:K207">W167</f>
        <v>16</v>
      </c>
      <c r="L178" s="10">
        <f aca="true" t="shared" si="70" ref="L178:L207">X167</f>
        <v>0</v>
      </c>
      <c r="M178" s="10">
        <f aca="true" t="shared" si="71" ref="M178:M207">Y167</f>
        <v>16</v>
      </c>
      <c r="N178" s="8"/>
      <c r="O178" s="8"/>
      <c r="P178" s="29">
        <v>178</v>
      </c>
      <c r="Q178" s="29">
        <v>47</v>
      </c>
      <c r="R178" s="29">
        <v>603</v>
      </c>
      <c r="S178" s="29">
        <v>0</v>
      </c>
      <c r="T178" s="29">
        <v>0</v>
      </c>
      <c r="U178" s="29">
        <v>47</v>
      </c>
      <c r="V178" s="29">
        <v>603</v>
      </c>
      <c r="W178" s="29">
        <v>40</v>
      </c>
      <c r="X178" s="29">
        <v>0</v>
      </c>
      <c r="Y178" s="29">
        <v>40</v>
      </c>
      <c r="Z178" s="29"/>
    </row>
    <row r="179" spans="1:26" ht="11.25">
      <c r="A179" s="9" t="s">
        <v>212</v>
      </c>
      <c r="B179" s="9" t="s">
        <v>38</v>
      </c>
      <c r="C179" s="9" t="s">
        <v>36</v>
      </c>
      <c r="D179" s="9">
        <v>168</v>
      </c>
      <c r="E179" s="24">
        <f t="shared" si="63"/>
        <v>26</v>
      </c>
      <c r="F179" s="10">
        <f t="shared" si="64"/>
        <v>215</v>
      </c>
      <c r="G179" s="24">
        <f t="shared" si="65"/>
        <v>0</v>
      </c>
      <c r="H179" s="28">
        <f t="shared" si="66"/>
        <v>0</v>
      </c>
      <c r="I179" s="24">
        <f t="shared" si="67"/>
        <v>26</v>
      </c>
      <c r="J179" s="10">
        <f t="shared" si="68"/>
        <v>215</v>
      </c>
      <c r="K179" s="10">
        <f t="shared" si="69"/>
        <v>14</v>
      </c>
      <c r="L179" s="10">
        <f t="shared" si="70"/>
        <v>0</v>
      </c>
      <c r="M179" s="10">
        <f t="shared" si="71"/>
        <v>14</v>
      </c>
      <c r="N179" s="8"/>
      <c r="O179" s="8"/>
      <c r="P179" s="29">
        <v>179</v>
      </c>
      <c r="Q179" s="29">
        <v>49</v>
      </c>
      <c r="R179" s="29">
        <v>197</v>
      </c>
      <c r="S179" s="29">
        <v>0</v>
      </c>
      <c r="T179" s="29">
        <v>0</v>
      </c>
      <c r="U179" s="29">
        <v>49</v>
      </c>
      <c r="V179" s="29">
        <v>197</v>
      </c>
      <c r="W179" s="29">
        <v>13</v>
      </c>
      <c r="X179" s="29">
        <v>0</v>
      </c>
      <c r="Y179" s="29">
        <v>13</v>
      </c>
      <c r="Z179" s="29"/>
    </row>
    <row r="180" spans="1:26" ht="11.25">
      <c r="A180" s="9" t="s">
        <v>213</v>
      </c>
      <c r="B180" s="9" t="s">
        <v>33</v>
      </c>
      <c r="C180" s="9" t="s">
        <v>34</v>
      </c>
      <c r="D180" s="9">
        <v>169</v>
      </c>
      <c r="E180" s="24">
        <f t="shared" si="63"/>
        <v>0</v>
      </c>
      <c r="F180" s="10">
        <f t="shared" si="64"/>
        <v>0</v>
      </c>
      <c r="G180" s="24">
        <f t="shared" si="65"/>
        <v>0</v>
      </c>
      <c r="H180" s="28">
        <f t="shared" si="66"/>
        <v>0</v>
      </c>
      <c r="I180" s="24">
        <f t="shared" si="67"/>
        <v>0</v>
      </c>
      <c r="J180" s="10">
        <f t="shared" si="68"/>
        <v>0</v>
      </c>
      <c r="K180" s="10">
        <f t="shared" si="69"/>
        <v>0</v>
      </c>
      <c r="L180" s="10">
        <f t="shared" si="70"/>
        <v>0</v>
      </c>
      <c r="M180" s="10">
        <f t="shared" si="71"/>
        <v>0</v>
      </c>
      <c r="N180" s="8"/>
      <c r="O180" s="8"/>
      <c r="P180" s="29">
        <v>180</v>
      </c>
      <c r="Q180" s="29">
        <v>10</v>
      </c>
      <c r="R180" s="29">
        <v>61</v>
      </c>
      <c r="S180" s="29">
        <v>0</v>
      </c>
      <c r="T180" s="29">
        <v>0</v>
      </c>
      <c r="U180" s="29">
        <v>10</v>
      </c>
      <c r="V180" s="29">
        <v>61</v>
      </c>
      <c r="W180" s="29">
        <v>4</v>
      </c>
      <c r="X180" s="29">
        <v>0</v>
      </c>
      <c r="Y180" s="29">
        <v>4</v>
      </c>
      <c r="Z180" s="29"/>
    </row>
    <row r="181" spans="1:26" ht="11.25">
      <c r="A181" s="9" t="s">
        <v>213</v>
      </c>
      <c r="B181" s="9" t="s">
        <v>33</v>
      </c>
      <c r="C181" s="9" t="s">
        <v>36</v>
      </c>
      <c r="D181" s="9">
        <v>170</v>
      </c>
      <c r="E181" s="24">
        <f t="shared" si="63"/>
        <v>0</v>
      </c>
      <c r="F181" s="10">
        <f t="shared" si="64"/>
        <v>0</v>
      </c>
      <c r="G181" s="24">
        <f t="shared" si="65"/>
        <v>0</v>
      </c>
      <c r="H181" s="28">
        <f t="shared" si="66"/>
        <v>0</v>
      </c>
      <c r="I181" s="24">
        <f t="shared" si="67"/>
        <v>0</v>
      </c>
      <c r="J181" s="10">
        <f t="shared" si="68"/>
        <v>0</v>
      </c>
      <c r="K181" s="10">
        <f t="shared" si="69"/>
        <v>0</v>
      </c>
      <c r="L181" s="10">
        <f t="shared" si="70"/>
        <v>0</v>
      </c>
      <c r="M181" s="10">
        <f t="shared" si="71"/>
        <v>0</v>
      </c>
      <c r="N181" s="8"/>
      <c r="O181" s="8"/>
      <c r="P181" s="29">
        <v>181</v>
      </c>
      <c r="Q181" s="29">
        <v>1007</v>
      </c>
      <c r="R181" s="29">
        <v>10778</v>
      </c>
      <c r="S181" s="29">
        <v>0</v>
      </c>
      <c r="T181" s="29">
        <v>0</v>
      </c>
      <c r="U181" s="29">
        <v>1007</v>
      </c>
      <c r="V181" s="29">
        <v>10778</v>
      </c>
      <c r="W181" s="29">
        <v>898</v>
      </c>
      <c r="X181" s="29">
        <v>0</v>
      </c>
      <c r="Y181" s="29">
        <v>898</v>
      </c>
      <c r="Z181" s="29"/>
    </row>
    <row r="182" spans="1:26" ht="11.25">
      <c r="A182" s="9" t="s">
        <v>213</v>
      </c>
      <c r="B182" s="9" t="s">
        <v>38</v>
      </c>
      <c r="C182" s="9" t="s">
        <v>34</v>
      </c>
      <c r="D182" s="9">
        <v>171</v>
      </c>
      <c r="E182" s="24">
        <f t="shared" si="63"/>
        <v>24</v>
      </c>
      <c r="F182" s="10">
        <f t="shared" si="64"/>
        <v>105</v>
      </c>
      <c r="G182" s="24">
        <f t="shared" si="65"/>
        <v>0</v>
      </c>
      <c r="H182" s="28">
        <f t="shared" si="66"/>
        <v>0</v>
      </c>
      <c r="I182" s="24">
        <f t="shared" si="67"/>
        <v>24</v>
      </c>
      <c r="J182" s="10">
        <f t="shared" si="68"/>
        <v>105</v>
      </c>
      <c r="K182" s="10">
        <f t="shared" si="69"/>
        <v>7</v>
      </c>
      <c r="L182" s="10">
        <f t="shared" si="70"/>
        <v>0</v>
      </c>
      <c r="M182" s="10">
        <f t="shared" si="71"/>
        <v>7</v>
      </c>
      <c r="N182" s="8"/>
      <c r="O182" s="8"/>
      <c r="P182" s="29">
        <v>182</v>
      </c>
      <c r="Q182" s="29">
        <v>1155</v>
      </c>
      <c r="R182" s="29">
        <v>11599</v>
      </c>
      <c r="S182" s="29">
        <v>0</v>
      </c>
      <c r="T182" s="29">
        <v>0</v>
      </c>
      <c r="U182" s="29">
        <v>1155</v>
      </c>
      <c r="V182" s="29">
        <v>11599</v>
      </c>
      <c r="W182" s="29">
        <v>967</v>
      </c>
      <c r="X182" s="29">
        <v>0</v>
      </c>
      <c r="Y182" s="29">
        <v>967</v>
      </c>
      <c r="Z182" s="29"/>
    </row>
    <row r="183" spans="1:26" ht="11.25">
      <c r="A183" s="9" t="s">
        <v>213</v>
      </c>
      <c r="B183" s="9" t="s">
        <v>38</v>
      </c>
      <c r="C183" s="9" t="s">
        <v>36</v>
      </c>
      <c r="D183" s="9">
        <v>172</v>
      </c>
      <c r="E183" s="24">
        <f t="shared" si="63"/>
        <v>0</v>
      </c>
      <c r="F183" s="10">
        <f t="shared" si="64"/>
        <v>0</v>
      </c>
      <c r="G183" s="24">
        <f t="shared" si="65"/>
        <v>0</v>
      </c>
      <c r="H183" s="28">
        <f t="shared" si="66"/>
        <v>0</v>
      </c>
      <c r="I183" s="24">
        <f t="shared" si="67"/>
        <v>0</v>
      </c>
      <c r="J183" s="10">
        <f t="shared" si="68"/>
        <v>0</v>
      </c>
      <c r="K183" s="10">
        <f t="shared" si="69"/>
        <v>0</v>
      </c>
      <c r="L183" s="10">
        <f t="shared" si="70"/>
        <v>0</v>
      </c>
      <c r="M183" s="10">
        <f t="shared" si="71"/>
        <v>0</v>
      </c>
      <c r="N183" s="8"/>
      <c r="O183" s="8"/>
      <c r="P183" s="29">
        <v>183</v>
      </c>
      <c r="Q183" s="29">
        <v>1172</v>
      </c>
      <c r="R183" s="29">
        <v>4024</v>
      </c>
      <c r="S183" s="29">
        <v>0</v>
      </c>
      <c r="T183" s="29">
        <v>0</v>
      </c>
      <c r="U183" s="29">
        <v>1172</v>
      </c>
      <c r="V183" s="29">
        <v>4024</v>
      </c>
      <c r="W183" s="29">
        <v>335</v>
      </c>
      <c r="X183" s="29">
        <v>0</v>
      </c>
      <c r="Y183" s="29">
        <v>335</v>
      </c>
      <c r="Z183" s="29"/>
    </row>
    <row r="184" spans="1:26" ht="11.25">
      <c r="A184" s="9" t="s">
        <v>214</v>
      </c>
      <c r="B184" s="9" t="s">
        <v>33</v>
      </c>
      <c r="C184" s="9" t="s">
        <v>34</v>
      </c>
      <c r="D184" s="9">
        <v>173</v>
      </c>
      <c r="E184" s="24">
        <f t="shared" si="63"/>
        <v>831</v>
      </c>
      <c r="F184" s="10">
        <f t="shared" si="64"/>
        <v>11299</v>
      </c>
      <c r="G184" s="24">
        <f t="shared" si="65"/>
        <v>0</v>
      </c>
      <c r="H184" s="28">
        <f t="shared" si="66"/>
        <v>0</v>
      </c>
      <c r="I184" s="24">
        <f t="shared" si="67"/>
        <v>831</v>
      </c>
      <c r="J184" s="10">
        <f t="shared" si="68"/>
        <v>11299</v>
      </c>
      <c r="K184" s="10">
        <f t="shared" si="69"/>
        <v>753</v>
      </c>
      <c r="L184" s="10">
        <f t="shared" si="70"/>
        <v>0</v>
      </c>
      <c r="M184" s="10">
        <f t="shared" si="71"/>
        <v>753</v>
      </c>
      <c r="N184" s="8"/>
      <c r="O184" s="8"/>
      <c r="P184" s="29">
        <v>184</v>
      </c>
      <c r="Q184" s="29">
        <v>466</v>
      </c>
      <c r="R184" s="29">
        <v>1629</v>
      </c>
      <c r="S184" s="29">
        <v>0</v>
      </c>
      <c r="T184" s="29">
        <v>0</v>
      </c>
      <c r="U184" s="29">
        <v>466</v>
      </c>
      <c r="V184" s="29">
        <v>1629</v>
      </c>
      <c r="W184" s="29">
        <v>136</v>
      </c>
      <c r="X184" s="29">
        <v>0</v>
      </c>
      <c r="Y184" s="29">
        <v>136</v>
      </c>
      <c r="Z184" s="29"/>
    </row>
    <row r="185" spans="1:26" ht="11.25">
      <c r="A185" s="9" t="s">
        <v>214</v>
      </c>
      <c r="B185" s="9" t="s">
        <v>33</v>
      </c>
      <c r="C185" s="9" t="s">
        <v>36</v>
      </c>
      <c r="D185" s="9">
        <v>174</v>
      </c>
      <c r="E185" s="24">
        <f t="shared" si="63"/>
        <v>97</v>
      </c>
      <c r="F185" s="10">
        <f t="shared" si="64"/>
        <v>1290</v>
      </c>
      <c r="G185" s="24">
        <f t="shared" si="65"/>
        <v>0</v>
      </c>
      <c r="H185" s="28">
        <f t="shared" si="66"/>
        <v>0</v>
      </c>
      <c r="I185" s="24">
        <f t="shared" si="67"/>
        <v>97</v>
      </c>
      <c r="J185" s="10">
        <f t="shared" si="68"/>
        <v>1290</v>
      </c>
      <c r="K185" s="10">
        <f t="shared" si="69"/>
        <v>86</v>
      </c>
      <c r="L185" s="10">
        <f t="shared" si="70"/>
        <v>0</v>
      </c>
      <c r="M185" s="10">
        <f t="shared" si="71"/>
        <v>86</v>
      </c>
      <c r="N185" s="8"/>
      <c r="O185" s="8"/>
      <c r="P185" s="29">
        <v>185</v>
      </c>
      <c r="Q185" s="29">
        <v>30</v>
      </c>
      <c r="R185" s="29">
        <v>326</v>
      </c>
      <c r="S185" s="29">
        <v>0</v>
      </c>
      <c r="T185" s="29">
        <v>0</v>
      </c>
      <c r="U185" s="29">
        <v>30</v>
      </c>
      <c r="V185" s="29">
        <v>326</v>
      </c>
      <c r="W185" s="29">
        <v>27</v>
      </c>
      <c r="X185" s="29">
        <v>0</v>
      </c>
      <c r="Y185" s="29">
        <v>27</v>
      </c>
      <c r="Z185" s="29"/>
    </row>
    <row r="186" spans="1:26" ht="11.25">
      <c r="A186" s="9" t="s">
        <v>214</v>
      </c>
      <c r="B186" s="9" t="s">
        <v>38</v>
      </c>
      <c r="C186" s="9" t="s">
        <v>34</v>
      </c>
      <c r="D186" s="9">
        <v>175</v>
      </c>
      <c r="E186" s="24">
        <f t="shared" si="63"/>
        <v>72</v>
      </c>
      <c r="F186" s="10">
        <f t="shared" si="64"/>
        <v>503</v>
      </c>
      <c r="G186" s="24">
        <f t="shared" si="65"/>
        <v>0</v>
      </c>
      <c r="H186" s="28">
        <f t="shared" si="66"/>
        <v>0</v>
      </c>
      <c r="I186" s="24">
        <f t="shared" si="67"/>
        <v>72</v>
      </c>
      <c r="J186" s="10">
        <f t="shared" si="68"/>
        <v>503</v>
      </c>
      <c r="K186" s="10">
        <f t="shared" si="69"/>
        <v>34</v>
      </c>
      <c r="L186" s="10">
        <f t="shared" si="70"/>
        <v>0</v>
      </c>
      <c r="M186" s="10">
        <f t="shared" si="71"/>
        <v>34</v>
      </c>
      <c r="N186" s="8"/>
      <c r="O186" s="8"/>
      <c r="P186" s="29">
        <v>186</v>
      </c>
      <c r="Q186" s="29">
        <v>17</v>
      </c>
      <c r="R186" s="29">
        <v>162</v>
      </c>
      <c r="S186" s="29">
        <v>0</v>
      </c>
      <c r="T186" s="29">
        <v>0</v>
      </c>
      <c r="U186" s="29">
        <v>17</v>
      </c>
      <c r="V186" s="29">
        <v>162</v>
      </c>
      <c r="W186" s="29">
        <v>14</v>
      </c>
      <c r="X186" s="29">
        <v>0</v>
      </c>
      <c r="Y186" s="29">
        <v>14</v>
      </c>
      <c r="Z186" s="29"/>
    </row>
    <row r="187" spans="1:26" ht="11.25">
      <c r="A187" s="9" t="s">
        <v>214</v>
      </c>
      <c r="B187" s="9" t="s">
        <v>38</v>
      </c>
      <c r="C187" s="9" t="s">
        <v>36</v>
      </c>
      <c r="D187" s="9">
        <v>176</v>
      </c>
      <c r="E187" s="24">
        <f t="shared" si="63"/>
        <v>16</v>
      </c>
      <c r="F187" s="10">
        <f t="shared" si="64"/>
        <v>132</v>
      </c>
      <c r="G187" s="24">
        <f t="shared" si="65"/>
        <v>0</v>
      </c>
      <c r="H187" s="28">
        <f t="shared" si="66"/>
        <v>0</v>
      </c>
      <c r="I187" s="24">
        <f t="shared" si="67"/>
        <v>16</v>
      </c>
      <c r="J187" s="10">
        <f t="shared" si="68"/>
        <v>132</v>
      </c>
      <c r="K187" s="10">
        <f t="shared" si="69"/>
        <v>9</v>
      </c>
      <c r="L187" s="10">
        <f t="shared" si="70"/>
        <v>0</v>
      </c>
      <c r="M187" s="10">
        <f t="shared" si="71"/>
        <v>9</v>
      </c>
      <c r="N187" s="8"/>
      <c r="O187" s="8"/>
      <c r="P187" s="29">
        <v>187</v>
      </c>
      <c r="Q187" s="29">
        <v>205</v>
      </c>
      <c r="R187" s="29">
        <v>783</v>
      </c>
      <c r="S187" s="29">
        <v>0</v>
      </c>
      <c r="T187" s="29">
        <v>0</v>
      </c>
      <c r="U187" s="29">
        <v>205</v>
      </c>
      <c r="V187" s="29">
        <v>783</v>
      </c>
      <c r="W187" s="29">
        <v>65</v>
      </c>
      <c r="X187" s="29">
        <v>0</v>
      </c>
      <c r="Y187" s="29">
        <v>65</v>
      </c>
      <c r="Z187" s="29"/>
    </row>
    <row r="188" spans="1:26" ht="11.25">
      <c r="A188" s="9" t="s">
        <v>215</v>
      </c>
      <c r="B188" s="9" t="s">
        <v>33</v>
      </c>
      <c r="C188" s="9" t="s">
        <v>34</v>
      </c>
      <c r="D188" s="9">
        <v>177</v>
      </c>
      <c r="E188" s="24">
        <f t="shared" si="63"/>
        <v>0</v>
      </c>
      <c r="F188" s="10">
        <f t="shared" si="64"/>
        <v>0</v>
      </c>
      <c r="G188" s="24">
        <f t="shared" si="65"/>
        <v>0</v>
      </c>
      <c r="H188" s="28">
        <f t="shared" si="66"/>
        <v>0</v>
      </c>
      <c r="I188" s="24">
        <f t="shared" si="67"/>
        <v>0</v>
      </c>
      <c r="J188" s="10">
        <f t="shared" si="68"/>
        <v>0</v>
      </c>
      <c r="K188" s="10">
        <f t="shared" si="69"/>
        <v>0</v>
      </c>
      <c r="L188" s="10">
        <f t="shared" si="70"/>
        <v>0</v>
      </c>
      <c r="M188" s="10">
        <f t="shared" si="71"/>
        <v>0</v>
      </c>
      <c r="N188" s="8"/>
      <c r="O188" s="8"/>
      <c r="P188" s="29">
        <v>188</v>
      </c>
      <c r="Q188" s="29">
        <v>22</v>
      </c>
      <c r="R188" s="29">
        <v>105</v>
      </c>
      <c r="S188" s="29">
        <v>0</v>
      </c>
      <c r="T188" s="29">
        <v>0</v>
      </c>
      <c r="U188" s="29">
        <v>22</v>
      </c>
      <c r="V188" s="29">
        <v>105</v>
      </c>
      <c r="W188" s="29">
        <v>9</v>
      </c>
      <c r="X188" s="29">
        <v>0</v>
      </c>
      <c r="Y188" s="29">
        <v>9</v>
      </c>
      <c r="Z188" s="29"/>
    </row>
    <row r="189" spans="1:26" ht="11.25">
      <c r="A189" s="9" t="s">
        <v>215</v>
      </c>
      <c r="B189" s="9" t="s">
        <v>33</v>
      </c>
      <c r="C189" s="9" t="s">
        <v>36</v>
      </c>
      <c r="D189" s="9">
        <v>178</v>
      </c>
      <c r="E189" s="24">
        <f t="shared" si="63"/>
        <v>47</v>
      </c>
      <c r="F189" s="10">
        <f t="shared" si="64"/>
        <v>603</v>
      </c>
      <c r="G189" s="24">
        <f t="shared" si="65"/>
        <v>0</v>
      </c>
      <c r="H189" s="28">
        <f t="shared" si="66"/>
        <v>0</v>
      </c>
      <c r="I189" s="24">
        <f t="shared" si="67"/>
        <v>47</v>
      </c>
      <c r="J189" s="10">
        <f t="shared" si="68"/>
        <v>603</v>
      </c>
      <c r="K189" s="10">
        <f t="shared" si="69"/>
        <v>40</v>
      </c>
      <c r="L189" s="10">
        <f t="shared" si="70"/>
        <v>0</v>
      </c>
      <c r="M189" s="10">
        <f t="shared" si="71"/>
        <v>40</v>
      </c>
      <c r="N189" s="8"/>
      <c r="O189" s="8"/>
      <c r="P189" s="29">
        <v>189</v>
      </c>
      <c r="Q189" s="29">
        <v>232</v>
      </c>
      <c r="R189" s="29">
        <v>2559</v>
      </c>
      <c r="S189" s="29">
        <v>0</v>
      </c>
      <c r="T189" s="29">
        <v>0</v>
      </c>
      <c r="U189" s="29">
        <v>232</v>
      </c>
      <c r="V189" s="29">
        <v>2559</v>
      </c>
      <c r="W189" s="29">
        <v>213</v>
      </c>
      <c r="X189" s="29">
        <v>0</v>
      </c>
      <c r="Y189" s="29">
        <v>213</v>
      </c>
      <c r="Z189" s="29"/>
    </row>
    <row r="190" spans="1:26" ht="11.25">
      <c r="A190" s="9" t="s">
        <v>215</v>
      </c>
      <c r="B190" s="9" t="s">
        <v>38</v>
      </c>
      <c r="C190" s="9" t="s">
        <v>34</v>
      </c>
      <c r="D190" s="9">
        <v>179</v>
      </c>
      <c r="E190" s="24">
        <f t="shared" si="63"/>
        <v>49</v>
      </c>
      <c r="F190" s="10">
        <f t="shared" si="64"/>
        <v>197</v>
      </c>
      <c r="G190" s="24">
        <f t="shared" si="65"/>
        <v>0</v>
      </c>
      <c r="H190" s="28">
        <f t="shared" si="66"/>
        <v>0</v>
      </c>
      <c r="I190" s="24">
        <f t="shared" si="67"/>
        <v>49</v>
      </c>
      <c r="J190" s="10">
        <f t="shared" si="68"/>
        <v>197</v>
      </c>
      <c r="K190" s="10">
        <f t="shared" si="69"/>
        <v>13</v>
      </c>
      <c r="L190" s="10">
        <f t="shared" si="70"/>
        <v>0</v>
      </c>
      <c r="M190" s="10">
        <f t="shared" si="71"/>
        <v>13</v>
      </c>
      <c r="N190" s="8"/>
      <c r="O190" s="8"/>
      <c r="P190" s="29">
        <v>190</v>
      </c>
      <c r="Q190" s="29">
        <v>401</v>
      </c>
      <c r="R190" s="29">
        <v>4085</v>
      </c>
      <c r="S190" s="29">
        <v>0</v>
      </c>
      <c r="T190" s="29">
        <v>0</v>
      </c>
      <c r="U190" s="29">
        <v>401</v>
      </c>
      <c r="V190" s="29">
        <v>4085</v>
      </c>
      <c r="W190" s="29">
        <v>340</v>
      </c>
      <c r="X190" s="29">
        <v>0</v>
      </c>
      <c r="Y190" s="29">
        <v>340</v>
      </c>
      <c r="Z190" s="29"/>
    </row>
    <row r="191" spans="1:26" ht="11.25">
      <c r="A191" s="9" t="s">
        <v>215</v>
      </c>
      <c r="B191" s="9" t="s">
        <v>38</v>
      </c>
      <c r="C191" s="9" t="s">
        <v>36</v>
      </c>
      <c r="D191" s="9">
        <v>180</v>
      </c>
      <c r="E191" s="24">
        <f t="shared" si="63"/>
        <v>10</v>
      </c>
      <c r="F191" s="10">
        <f t="shared" si="64"/>
        <v>61</v>
      </c>
      <c r="G191" s="24">
        <f t="shared" si="65"/>
        <v>0</v>
      </c>
      <c r="H191" s="28">
        <f t="shared" si="66"/>
        <v>0</v>
      </c>
      <c r="I191" s="24">
        <f t="shared" si="67"/>
        <v>10</v>
      </c>
      <c r="J191" s="10">
        <f t="shared" si="68"/>
        <v>61</v>
      </c>
      <c r="K191" s="10">
        <f t="shared" si="69"/>
        <v>4</v>
      </c>
      <c r="L191" s="10">
        <f t="shared" si="70"/>
        <v>0</v>
      </c>
      <c r="M191" s="10">
        <f t="shared" si="71"/>
        <v>4</v>
      </c>
      <c r="N191" s="8"/>
      <c r="O191" s="8"/>
      <c r="P191" s="29">
        <v>191</v>
      </c>
      <c r="Q191" s="29">
        <v>133</v>
      </c>
      <c r="R191" s="29">
        <v>458</v>
      </c>
      <c r="S191" s="29">
        <v>0</v>
      </c>
      <c r="T191" s="29">
        <v>0</v>
      </c>
      <c r="U191" s="29">
        <v>133</v>
      </c>
      <c r="V191" s="29">
        <v>458</v>
      </c>
      <c r="W191" s="29">
        <v>38</v>
      </c>
      <c r="X191" s="29">
        <v>0</v>
      </c>
      <c r="Y191" s="29">
        <v>38</v>
      </c>
      <c r="Z191" s="29"/>
    </row>
    <row r="192" spans="1:26" ht="11.25">
      <c r="A192" s="9" t="s">
        <v>216</v>
      </c>
      <c r="B192" s="9" t="s">
        <v>33</v>
      </c>
      <c r="C192" s="9" t="s">
        <v>34</v>
      </c>
      <c r="D192" s="9">
        <v>181</v>
      </c>
      <c r="E192" s="24">
        <f t="shared" si="63"/>
        <v>1007</v>
      </c>
      <c r="F192" s="10">
        <f t="shared" si="64"/>
        <v>10778</v>
      </c>
      <c r="G192" s="24">
        <f t="shared" si="65"/>
        <v>0</v>
      </c>
      <c r="H192" s="28">
        <f t="shared" si="66"/>
        <v>0</v>
      </c>
      <c r="I192" s="24">
        <f t="shared" si="67"/>
        <v>1007</v>
      </c>
      <c r="J192" s="10">
        <f t="shared" si="68"/>
        <v>10778</v>
      </c>
      <c r="K192" s="10">
        <f t="shared" si="69"/>
        <v>898</v>
      </c>
      <c r="L192" s="10">
        <f t="shared" si="70"/>
        <v>0</v>
      </c>
      <c r="M192" s="10">
        <f t="shared" si="71"/>
        <v>898</v>
      </c>
      <c r="N192" s="8"/>
      <c r="O192" s="8"/>
      <c r="P192" s="29">
        <v>192</v>
      </c>
      <c r="Q192" s="29">
        <v>38</v>
      </c>
      <c r="R192" s="29">
        <v>229</v>
      </c>
      <c r="S192" s="29">
        <v>0</v>
      </c>
      <c r="T192" s="29">
        <v>0</v>
      </c>
      <c r="U192" s="29">
        <v>38</v>
      </c>
      <c r="V192" s="29">
        <v>229</v>
      </c>
      <c r="W192" s="29">
        <v>19</v>
      </c>
      <c r="X192" s="29">
        <v>0</v>
      </c>
      <c r="Y192" s="29">
        <v>19</v>
      </c>
      <c r="Z192" s="29"/>
    </row>
    <row r="193" spans="1:27" ht="11.25">
      <c r="A193" s="9" t="s">
        <v>216</v>
      </c>
      <c r="B193" s="9" t="s">
        <v>33</v>
      </c>
      <c r="C193" s="9" t="s">
        <v>36</v>
      </c>
      <c r="D193" s="9">
        <v>182</v>
      </c>
      <c r="E193" s="24">
        <f t="shared" si="63"/>
        <v>1155</v>
      </c>
      <c r="F193" s="10">
        <f t="shared" si="64"/>
        <v>11599</v>
      </c>
      <c r="G193" s="24">
        <f t="shared" si="65"/>
        <v>0</v>
      </c>
      <c r="H193" s="28">
        <f t="shared" si="66"/>
        <v>0</v>
      </c>
      <c r="I193" s="24">
        <f t="shared" si="67"/>
        <v>1155</v>
      </c>
      <c r="J193" s="10">
        <f t="shared" si="68"/>
        <v>11599</v>
      </c>
      <c r="K193" s="10">
        <f t="shared" si="69"/>
        <v>967</v>
      </c>
      <c r="L193" s="10">
        <f t="shared" si="70"/>
        <v>0</v>
      </c>
      <c r="M193" s="10">
        <f t="shared" si="71"/>
        <v>967</v>
      </c>
      <c r="N193" s="8"/>
      <c r="O193" s="8"/>
      <c r="P193" s="29">
        <v>193</v>
      </c>
      <c r="Q193" s="29">
        <v>17</v>
      </c>
      <c r="R193" s="29">
        <v>180</v>
      </c>
      <c r="S193" s="29">
        <v>0</v>
      </c>
      <c r="T193" s="29">
        <v>0</v>
      </c>
      <c r="U193" s="29">
        <v>17</v>
      </c>
      <c r="V193" s="29">
        <v>180</v>
      </c>
      <c r="W193" s="29">
        <v>15</v>
      </c>
      <c r="X193" s="29">
        <v>0</v>
      </c>
      <c r="Y193" s="29">
        <v>15</v>
      </c>
      <c r="Z193" s="29"/>
      <c r="AA193" s="5"/>
    </row>
    <row r="194" spans="1:27" ht="11.25">
      <c r="A194" s="9" t="s">
        <v>216</v>
      </c>
      <c r="B194" s="9" t="s">
        <v>38</v>
      </c>
      <c r="C194" s="9" t="s">
        <v>34</v>
      </c>
      <c r="D194" s="9">
        <v>183</v>
      </c>
      <c r="E194" s="24">
        <f t="shared" si="63"/>
        <v>1172</v>
      </c>
      <c r="F194" s="10">
        <f t="shared" si="64"/>
        <v>4024</v>
      </c>
      <c r="G194" s="24">
        <f t="shared" si="65"/>
        <v>0</v>
      </c>
      <c r="H194" s="28">
        <f t="shared" si="66"/>
        <v>0</v>
      </c>
      <c r="I194" s="24">
        <f t="shared" si="67"/>
        <v>1172</v>
      </c>
      <c r="J194" s="10">
        <f t="shared" si="68"/>
        <v>4024</v>
      </c>
      <c r="K194" s="10">
        <f t="shared" si="69"/>
        <v>335</v>
      </c>
      <c r="L194" s="10">
        <f t="shared" si="70"/>
        <v>0</v>
      </c>
      <c r="M194" s="10">
        <f t="shared" si="71"/>
        <v>335</v>
      </c>
      <c r="N194" s="8"/>
      <c r="O194" s="8"/>
      <c r="P194" s="29">
        <v>194</v>
      </c>
      <c r="Q194" s="29">
        <v>10</v>
      </c>
      <c r="R194" s="29">
        <v>96</v>
      </c>
      <c r="S194" s="29">
        <v>0</v>
      </c>
      <c r="T194" s="29">
        <v>0</v>
      </c>
      <c r="U194" s="29">
        <v>10</v>
      </c>
      <c r="V194" s="29">
        <v>96</v>
      </c>
      <c r="W194" s="29">
        <v>8</v>
      </c>
      <c r="X194" s="29">
        <v>0</v>
      </c>
      <c r="Y194" s="29">
        <v>8</v>
      </c>
      <c r="Z194" s="29"/>
      <c r="AA194" s="5"/>
    </row>
    <row r="195" spans="1:27" ht="11.25">
      <c r="A195" s="9" t="s">
        <v>216</v>
      </c>
      <c r="B195" s="9" t="s">
        <v>38</v>
      </c>
      <c r="C195" s="9" t="s">
        <v>36</v>
      </c>
      <c r="D195" s="9">
        <v>184</v>
      </c>
      <c r="E195" s="24">
        <f t="shared" si="63"/>
        <v>466</v>
      </c>
      <c r="F195" s="10">
        <f t="shared" si="64"/>
        <v>1629</v>
      </c>
      <c r="G195" s="24">
        <f t="shared" si="65"/>
        <v>0</v>
      </c>
      <c r="H195" s="28">
        <f t="shared" si="66"/>
        <v>0</v>
      </c>
      <c r="I195" s="24">
        <f t="shared" si="67"/>
        <v>466</v>
      </c>
      <c r="J195" s="10">
        <f t="shared" si="68"/>
        <v>1629</v>
      </c>
      <c r="K195" s="10">
        <f t="shared" si="69"/>
        <v>136</v>
      </c>
      <c r="L195" s="10">
        <f t="shared" si="70"/>
        <v>0</v>
      </c>
      <c r="M195" s="10">
        <f t="shared" si="71"/>
        <v>136</v>
      </c>
      <c r="N195" s="8"/>
      <c r="O195" s="8"/>
      <c r="P195" s="29">
        <v>195</v>
      </c>
      <c r="Q195" s="29">
        <v>77</v>
      </c>
      <c r="R195" s="29">
        <v>288</v>
      </c>
      <c r="S195" s="29">
        <v>0</v>
      </c>
      <c r="T195" s="29">
        <v>0</v>
      </c>
      <c r="U195" s="29">
        <v>77</v>
      </c>
      <c r="V195" s="29">
        <v>288</v>
      </c>
      <c r="W195" s="29">
        <v>24</v>
      </c>
      <c r="X195" s="29">
        <v>0</v>
      </c>
      <c r="Y195" s="29">
        <v>24</v>
      </c>
      <c r="Z195" s="29"/>
      <c r="AA195" s="5"/>
    </row>
    <row r="196" spans="1:27" ht="11.25">
      <c r="A196" s="9" t="s">
        <v>217</v>
      </c>
      <c r="B196" s="9" t="s">
        <v>33</v>
      </c>
      <c r="C196" s="9" t="s">
        <v>34</v>
      </c>
      <c r="D196" s="9">
        <v>185</v>
      </c>
      <c r="E196" s="24">
        <f t="shared" si="63"/>
        <v>30</v>
      </c>
      <c r="F196" s="10">
        <f t="shared" si="64"/>
        <v>326</v>
      </c>
      <c r="G196" s="24">
        <f t="shared" si="65"/>
        <v>0</v>
      </c>
      <c r="H196" s="28">
        <f t="shared" si="66"/>
        <v>0</v>
      </c>
      <c r="I196" s="24">
        <f t="shared" si="67"/>
        <v>30</v>
      </c>
      <c r="J196" s="10">
        <f t="shared" si="68"/>
        <v>326</v>
      </c>
      <c r="K196" s="10">
        <f t="shared" si="69"/>
        <v>27</v>
      </c>
      <c r="L196" s="10">
        <f t="shared" si="70"/>
        <v>0</v>
      </c>
      <c r="M196" s="10">
        <f t="shared" si="71"/>
        <v>27</v>
      </c>
      <c r="N196" s="8"/>
      <c r="O196" s="8"/>
      <c r="P196" s="29">
        <v>196</v>
      </c>
      <c r="Q196" s="29">
        <v>15</v>
      </c>
      <c r="R196" s="29">
        <v>78</v>
      </c>
      <c r="S196" s="29">
        <v>0</v>
      </c>
      <c r="T196" s="29">
        <v>0</v>
      </c>
      <c r="U196" s="29">
        <v>15</v>
      </c>
      <c r="V196" s="29">
        <v>78</v>
      </c>
      <c r="W196" s="29">
        <v>7</v>
      </c>
      <c r="X196" s="29">
        <v>0</v>
      </c>
      <c r="Y196" s="29">
        <v>7</v>
      </c>
      <c r="Z196" s="29"/>
      <c r="AA196" s="5"/>
    </row>
    <row r="197" spans="1:27" ht="11.25">
      <c r="A197" s="9" t="s">
        <v>217</v>
      </c>
      <c r="B197" s="9" t="s">
        <v>33</v>
      </c>
      <c r="C197" s="9" t="s">
        <v>36</v>
      </c>
      <c r="D197" s="9">
        <v>186</v>
      </c>
      <c r="E197" s="24">
        <f t="shared" si="63"/>
        <v>17</v>
      </c>
      <c r="F197" s="10">
        <f t="shared" si="64"/>
        <v>162</v>
      </c>
      <c r="G197" s="24">
        <f t="shared" si="65"/>
        <v>0</v>
      </c>
      <c r="H197" s="28">
        <f t="shared" si="66"/>
        <v>0</v>
      </c>
      <c r="I197" s="24">
        <f t="shared" si="67"/>
        <v>17</v>
      </c>
      <c r="J197" s="10">
        <f t="shared" si="68"/>
        <v>162</v>
      </c>
      <c r="K197" s="10">
        <f t="shared" si="69"/>
        <v>14</v>
      </c>
      <c r="L197" s="10">
        <f t="shared" si="70"/>
        <v>0</v>
      </c>
      <c r="M197" s="10">
        <f t="shared" si="71"/>
        <v>14</v>
      </c>
      <c r="N197" s="8"/>
      <c r="O197" s="8"/>
      <c r="Z197" s="5"/>
      <c r="AA197" s="5"/>
    </row>
    <row r="198" spans="1:27" ht="11.25">
      <c r="A198" s="9" t="s">
        <v>217</v>
      </c>
      <c r="B198" s="9" t="s">
        <v>38</v>
      </c>
      <c r="C198" s="9" t="s">
        <v>34</v>
      </c>
      <c r="D198" s="9">
        <v>187</v>
      </c>
      <c r="E198" s="24">
        <f t="shared" si="63"/>
        <v>205</v>
      </c>
      <c r="F198" s="10">
        <f t="shared" si="64"/>
        <v>783</v>
      </c>
      <c r="G198" s="24">
        <f t="shared" si="65"/>
        <v>0</v>
      </c>
      <c r="H198" s="28">
        <f t="shared" si="66"/>
        <v>0</v>
      </c>
      <c r="I198" s="24">
        <f t="shared" si="67"/>
        <v>205</v>
      </c>
      <c r="J198" s="10">
        <f t="shared" si="68"/>
        <v>783</v>
      </c>
      <c r="K198" s="10">
        <f t="shared" si="69"/>
        <v>65</v>
      </c>
      <c r="L198" s="10">
        <f t="shared" si="70"/>
        <v>0</v>
      </c>
      <c r="M198" s="10">
        <f t="shared" si="71"/>
        <v>65</v>
      </c>
      <c r="N198" s="8"/>
      <c r="O198" s="8"/>
      <c r="Z198" s="5"/>
      <c r="AA198" s="5"/>
    </row>
    <row r="199" spans="1:27" ht="11.25">
      <c r="A199" s="9" t="s">
        <v>217</v>
      </c>
      <c r="B199" s="9" t="s">
        <v>38</v>
      </c>
      <c r="C199" s="9" t="s">
        <v>36</v>
      </c>
      <c r="D199" s="9">
        <v>188</v>
      </c>
      <c r="E199" s="24">
        <f t="shared" si="63"/>
        <v>22</v>
      </c>
      <c r="F199" s="10">
        <f t="shared" si="64"/>
        <v>105</v>
      </c>
      <c r="G199" s="24">
        <f t="shared" si="65"/>
        <v>0</v>
      </c>
      <c r="H199" s="28">
        <f t="shared" si="66"/>
        <v>0</v>
      </c>
      <c r="I199" s="24">
        <f t="shared" si="67"/>
        <v>22</v>
      </c>
      <c r="J199" s="10">
        <f t="shared" si="68"/>
        <v>105</v>
      </c>
      <c r="K199" s="10">
        <f t="shared" si="69"/>
        <v>9</v>
      </c>
      <c r="L199" s="10">
        <f t="shared" si="70"/>
        <v>0</v>
      </c>
      <c r="M199" s="10">
        <f t="shared" si="71"/>
        <v>9</v>
      </c>
      <c r="N199" s="8"/>
      <c r="O199" s="8"/>
      <c r="Z199" s="5"/>
      <c r="AA199" s="5"/>
    </row>
    <row r="200" spans="1:27" ht="11.25">
      <c r="A200" s="9" t="s">
        <v>218</v>
      </c>
      <c r="B200" s="9" t="s">
        <v>33</v>
      </c>
      <c r="C200" s="9" t="s">
        <v>34</v>
      </c>
      <c r="D200" s="9">
        <v>189</v>
      </c>
      <c r="E200" s="24">
        <f t="shared" si="63"/>
        <v>232</v>
      </c>
      <c r="F200" s="10">
        <f t="shared" si="64"/>
        <v>2559</v>
      </c>
      <c r="G200" s="24">
        <f t="shared" si="65"/>
        <v>0</v>
      </c>
      <c r="H200" s="28">
        <f t="shared" si="66"/>
        <v>0</v>
      </c>
      <c r="I200" s="24">
        <f t="shared" si="67"/>
        <v>232</v>
      </c>
      <c r="J200" s="10">
        <f t="shared" si="68"/>
        <v>2559</v>
      </c>
      <c r="K200" s="10">
        <f t="shared" si="69"/>
        <v>213</v>
      </c>
      <c r="L200" s="10">
        <f t="shared" si="70"/>
        <v>0</v>
      </c>
      <c r="M200" s="10">
        <f t="shared" si="71"/>
        <v>213</v>
      </c>
      <c r="N200" s="8"/>
      <c r="O200" s="8"/>
      <c r="Z200" s="5"/>
      <c r="AA200" s="5"/>
    </row>
    <row r="201" spans="1:27" ht="11.25">
      <c r="A201" s="9" t="s">
        <v>218</v>
      </c>
      <c r="B201" s="9" t="s">
        <v>33</v>
      </c>
      <c r="C201" s="9" t="s">
        <v>36</v>
      </c>
      <c r="D201" s="9">
        <v>190</v>
      </c>
      <c r="E201" s="24">
        <f t="shared" si="63"/>
        <v>401</v>
      </c>
      <c r="F201" s="10">
        <f t="shared" si="64"/>
        <v>4085</v>
      </c>
      <c r="G201" s="24">
        <f t="shared" si="65"/>
        <v>0</v>
      </c>
      <c r="H201" s="28">
        <f t="shared" si="66"/>
        <v>0</v>
      </c>
      <c r="I201" s="24">
        <f t="shared" si="67"/>
        <v>401</v>
      </c>
      <c r="J201" s="10">
        <f t="shared" si="68"/>
        <v>4085</v>
      </c>
      <c r="K201" s="10">
        <f t="shared" si="69"/>
        <v>340</v>
      </c>
      <c r="L201" s="10">
        <f t="shared" si="70"/>
        <v>0</v>
      </c>
      <c r="M201" s="10">
        <f t="shared" si="71"/>
        <v>340</v>
      </c>
      <c r="N201" s="12"/>
      <c r="O201" s="8"/>
      <c r="P201" s="8"/>
      <c r="Q201" s="12"/>
      <c r="R201" s="12"/>
      <c r="S201" s="9"/>
      <c r="T201" s="9"/>
      <c r="U201" s="9"/>
      <c r="V201" s="9"/>
      <c r="W201" s="9"/>
      <c r="X201" s="9"/>
      <c r="Y201" s="9"/>
      <c r="Z201" s="5"/>
      <c r="AA201" s="5"/>
    </row>
    <row r="202" spans="1:27" ht="11.25">
      <c r="A202" s="9" t="s">
        <v>218</v>
      </c>
      <c r="B202" s="9" t="s">
        <v>38</v>
      </c>
      <c r="C202" s="9" t="s">
        <v>34</v>
      </c>
      <c r="D202" s="9">
        <v>191</v>
      </c>
      <c r="E202" s="24">
        <f t="shared" si="63"/>
        <v>133</v>
      </c>
      <c r="F202" s="10">
        <f t="shared" si="64"/>
        <v>458</v>
      </c>
      <c r="G202" s="24">
        <f t="shared" si="65"/>
        <v>0</v>
      </c>
      <c r="H202" s="28">
        <f t="shared" si="66"/>
        <v>0</v>
      </c>
      <c r="I202" s="24">
        <f t="shared" si="67"/>
        <v>133</v>
      </c>
      <c r="J202" s="10">
        <f t="shared" si="68"/>
        <v>458</v>
      </c>
      <c r="K202" s="10">
        <f t="shared" si="69"/>
        <v>38</v>
      </c>
      <c r="L202" s="10">
        <f t="shared" si="70"/>
        <v>0</v>
      </c>
      <c r="M202" s="10">
        <f t="shared" si="71"/>
        <v>38</v>
      </c>
      <c r="N202" s="12"/>
      <c r="O202" s="8"/>
      <c r="P202" s="8"/>
      <c r="Q202" s="12"/>
      <c r="R202" s="12"/>
      <c r="S202" s="9"/>
      <c r="T202" s="9"/>
      <c r="U202" s="9"/>
      <c r="V202" s="9"/>
      <c r="W202" s="9"/>
      <c r="X202" s="9"/>
      <c r="Y202" s="9"/>
      <c r="Z202" s="5"/>
      <c r="AA202" s="5"/>
    </row>
    <row r="203" spans="1:27" ht="11.25">
      <c r="A203" s="9" t="s">
        <v>218</v>
      </c>
      <c r="B203" s="9" t="s">
        <v>38</v>
      </c>
      <c r="C203" s="9" t="s">
        <v>36</v>
      </c>
      <c r="D203" s="9">
        <v>192</v>
      </c>
      <c r="E203" s="24">
        <f t="shared" si="63"/>
        <v>38</v>
      </c>
      <c r="F203" s="10">
        <f t="shared" si="64"/>
        <v>229</v>
      </c>
      <c r="G203" s="24">
        <f t="shared" si="65"/>
        <v>0</v>
      </c>
      <c r="H203" s="28">
        <f t="shared" si="66"/>
        <v>0</v>
      </c>
      <c r="I203" s="24">
        <f t="shared" si="67"/>
        <v>38</v>
      </c>
      <c r="J203" s="10">
        <f t="shared" si="68"/>
        <v>229</v>
      </c>
      <c r="K203" s="10">
        <f t="shared" si="69"/>
        <v>19</v>
      </c>
      <c r="L203" s="10">
        <f t="shared" si="70"/>
        <v>0</v>
      </c>
      <c r="M203" s="10">
        <f t="shared" si="71"/>
        <v>19</v>
      </c>
      <c r="N203" s="12"/>
      <c r="O203" s="8"/>
      <c r="P203" s="8"/>
      <c r="Q203" s="12"/>
      <c r="R203" s="12"/>
      <c r="S203" s="9"/>
      <c r="T203" s="9"/>
      <c r="U203" s="9"/>
      <c r="V203" s="9"/>
      <c r="W203" s="9"/>
      <c r="X203" s="9"/>
      <c r="Y203" s="9"/>
      <c r="Z203" s="5"/>
      <c r="AA203" s="5"/>
    </row>
    <row r="204" spans="1:27" ht="11.25">
      <c r="A204" s="9" t="s">
        <v>219</v>
      </c>
      <c r="B204" s="9" t="s">
        <v>33</v>
      </c>
      <c r="C204" s="9" t="s">
        <v>34</v>
      </c>
      <c r="D204" s="9">
        <v>193</v>
      </c>
      <c r="E204" s="24">
        <f t="shared" si="63"/>
        <v>17</v>
      </c>
      <c r="F204" s="10">
        <f t="shared" si="64"/>
        <v>180</v>
      </c>
      <c r="G204" s="24">
        <f t="shared" si="65"/>
        <v>0</v>
      </c>
      <c r="H204" s="28">
        <f t="shared" si="66"/>
        <v>0</v>
      </c>
      <c r="I204" s="24">
        <f t="shared" si="67"/>
        <v>17</v>
      </c>
      <c r="J204" s="10">
        <f t="shared" si="68"/>
        <v>180</v>
      </c>
      <c r="K204" s="10">
        <f t="shared" si="69"/>
        <v>15</v>
      </c>
      <c r="L204" s="10">
        <f t="shared" si="70"/>
        <v>0</v>
      </c>
      <c r="M204" s="10">
        <f t="shared" si="71"/>
        <v>15</v>
      </c>
      <c r="N204" s="12"/>
      <c r="O204" s="8"/>
      <c r="P204" s="8"/>
      <c r="Q204" s="12"/>
      <c r="R204" s="12"/>
      <c r="S204" s="9"/>
      <c r="T204" s="9"/>
      <c r="U204" s="9"/>
      <c r="V204" s="9"/>
      <c r="W204" s="9"/>
      <c r="X204" s="9"/>
      <c r="Y204" s="9"/>
      <c r="Z204" s="5"/>
      <c r="AA204" s="5"/>
    </row>
    <row r="205" spans="1:27" ht="11.25">
      <c r="A205" s="9" t="s">
        <v>219</v>
      </c>
      <c r="B205" s="9" t="s">
        <v>33</v>
      </c>
      <c r="C205" s="9" t="s">
        <v>36</v>
      </c>
      <c r="D205" s="9">
        <v>194</v>
      </c>
      <c r="E205" s="24">
        <f t="shared" si="63"/>
        <v>10</v>
      </c>
      <c r="F205" s="10">
        <f t="shared" si="64"/>
        <v>96</v>
      </c>
      <c r="G205" s="24">
        <f t="shared" si="65"/>
        <v>0</v>
      </c>
      <c r="H205" s="28">
        <f t="shared" si="66"/>
        <v>0</v>
      </c>
      <c r="I205" s="24">
        <f t="shared" si="67"/>
        <v>10</v>
      </c>
      <c r="J205" s="10">
        <f t="shared" si="68"/>
        <v>96</v>
      </c>
      <c r="K205" s="10">
        <f t="shared" si="69"/>
        <v>8</v>
      </c>
      <c r="L205" s="10">
        <f t="shared" si="70"/>
        <v>0</v>
      </c>
      <c r="M205" s="10">
        <f t="shared" si="71"/>
        <v>8</v>
      </c>
      <c r="N205" s="12"/>
      <c r="O205" s="8"/>
      <c r="P205" s="8"/>
      <c r="Q205" s="12"/>
      <c r="R205" s="12"/>
      <c r="S205" s="9"/>
      <c r="T205" s="9"/>
      <c r="U205" s="9"/>
      <c r="V205" s="9"/>
      <c r="W205" s="9"/>
      <c r="X205" s="9"/>
      <c r="Y205" s="9"/>
      <c r="Z205" s="5"/>
      <c r="AA205" s="5"/>
    </row>
    <row r="206" spans="1:27" ht="11.25">
      <c r="A206" s="9" t="s">
        <v>219</v>
      </c>
      <c r="B206" s="9" t="s">
        <v>38</v>
      </c>
      <c r="C206" s="9" t="s">
        <v>34</v>
      </c>
      <c r="D206" s="9">
        <v>195</v>
      </c>
      <c r="E206" s="24">
        <f t="shared" si="63"/>
        <v>77</v>
      </c>
      <c r="F206" s="10">
        <f t="shared" si="64"/>
        <v>288</v>
      </c>
      <c r="G206" s="24">
        <f t="shared" si="65"/>
        <v>0</v>
      </c>
      <c r="H206" s="28">
        <f t="shared" si="66"/>
        <v>0</v>
      </c>
      <c r="I206" s="24">
        <f t="shared" si="67"/>
        <v>77</v>
      </c>
      <c r="J206" s="10">
        <f t="shared" si="68"/>
        <v>288</v>
      </c>
      <c r="K206" s="10">
        <f t="shared" si="69"/>
        <v>24</v>
      </c>
      <c r="L206" s="10">
        <f t="shared" si="70"/>
        <v>0</v>
      </c>
      <c r="M206" s="10">
        <f t="shared" si="71"/>
        <v>24</v>
      </c>
      <c r="N206" s="8"/>
      <c r="O206" s="8"/>
      <c r="P206" s="8"/>
      <c r="Q206" s="8"/>
      <c r="R206" s="8"/>
      <c r="S206" s="9"/>
      <c r="T206" s="9"/>
      <c r="U206" s="9"/>
      <c r="V206" s="9"/>
      <c r="W206" s="9"/>
      <c r="X206" s="9"/>
      <c r="Y206" s="9"/>
      <c r="Z206" s="5"/>
      <c r="AA206" s="5"/>
    </row>
    <row r="207" spans="1:27" ht="11.25">
      <c r="A207" s="9" t="s">
        <v>219</v>
      </c>
      <c r="B207" s="9" t="s">
        <v>38</v>
      </c>
      <c r="C207" s="9" t="s">
        <v>36</v>
      </c>
      <c r="D207" s="9">
        <v>196</v>
      </c>
      <c r="E207" s="24">
        <f t="shared" si="63"/>
        <v>15</v>
      </c>
      <c r="F207" s="10">
        <f t="shared" si="64"/>
        <v>78</v>
      </c>
      <c r="G207" s="24">
        <f t="shared" si="65"/>
        <v>0</v>
      </c>
      <c r="H207" s="28">
        <f t="shared" si="66"/>
        <v>0</v>
      </c>
      <c r="I207" s="24">
        <f t="shared" si="67"/>
        <v>15</v>
      </c>
      <c r="J207" s="10">
        <f t="shared" si="68"/>
        <v>78</v>
      </c>
      <c r="K207" s="10">
        <f t="shared" si="69"/>
        <v>7</v>
      </c>
      <c r="L207" s="10">
        <f t="shared" si="70"/>
        <v>0</v>
      </c>
      <c r="M207" s="10">
        <f t="shared" si="71"/>
        <v>7</v>
      </c>
      <c r="N207" s="12"/>
      <c r="O207" s="8"/>
      <c r="P207" s="8"/>
      <c r="Q207" s="12"/>
      <c r="R207" s="12"/>
      <c r="S207" s="9"/>
      <c r="T207" s="9"/>
      <c r="U207" s="9"/>
      <c r="V207" s="9"/>
      <c r="W207" s="9"/>
      <c r="X207" s="9"/>
      <c r="Y207" s="9"/>
      <c r="Z207" s="5"/>
      <c r="AA207" s="5"/>
    </row>
    <row r="208" spans="1:27" ht="11.25">
      <c r="A208" s="9" t="s">
        <v>32</v>
      </c>
      <c r="B208" s="9" t="s">
        <v>33</v>
      </c>
      <c r="C208" s="9"/>
      <c r="D208" s="9"/>
      <c r="E208" s="24">
        <f aca="true" t="shared" si="72" ref="E208:M208">E14+E15</f>
        <v>4113</v>
      </c>
      <c r="F208" s="10">
        <f t="shared" si="72"/>
        <v>57359</v>
      </c>
      <c r="G208" s="24">
        <f t="shared" si="72"/>
        <v>0</v>
      </c>
      <c r="H208" s="10">
        <f t="shared" si="72"/>
        <v>0</v>
      </c>
      <c r="I208" s="24">
        <f t="shared" si="72"/>
        <v>4113</v>
      </c>
      <c r="J208" s="10">
        <f t="shared" si="72"/>
        <v>57359</v>
      </c>
      <c r="K208" s="10">
        <f t="shared" si="72"/>
        <v>3823.9333333333334</v>
      </c>
      <c r="L208" s="10">
        <f t="shared" si="72"/>
        <v>0</v>
      </c>
      <c r="M208" s="10">
        <f t="shared" si="72"/>
        <v>3823.9333333333334</v>
      </c>
      <c r="N208" s="12"/>
      <c r="O208" s="8"/>
      <c r="P208" s="8"/>
      <c r="Q208" s="12"/>
      <c r="R208" s="12"/>
      <c r="S208" s="9"/>
      <c r="T208" s="9"/>
      <c r="U208" s="9"/>
      <c r="V208" s="9"/>
      <c r="W208" s="9"/>
      <c r="X208" s="9"/>
      <c r="Y208" s="9"/>
      <c r="Z208" s="5"/>
      <c r="AA208" s="5"/>
    </row>
    <row r="209" spans="1:27" ht="11.25">
      <c r="A209" s="9" t="s">
        <v>32</v>
      </c>
      <c r="B209" s="9" t="s">
        <v>38</v>
      </c>
      <c r="C209" s="9"/>
      <c r="D209" s="9"/>
      <c r="E209" s="24">
        <f aca="true" t="shared" si="73" ref="E209:M209">E16+E17</f>
        <v>54</v>
      </c>
      <c r="F209" s="10">
        <f t="shared" si="73"/>
        <v>456</v>
      </c>
      <c r="G209" s="24">
        <f t="shared" si="73"/>
        <v>0</v>
      </c>
      <c r="H209" s="10">
        <f t="shared" si="73"/>
        <v>0</v>
      </c>
      <c r="I209" s="24">
        <f t="shared" si="73"/>
        <v>54</v>
      </c>
      <c r="J209" s="10">
        <f t="shared" si="73"/>
        <v>456</v>
      </c>
      <c r="K209" s="10">
        <f t="shared" si="73"/>
        <v>30.4</v>
      </c>
      <c r="L209" s="10">
        <f t="shared" si="73"/>
        <v>0</v>
      </c>
      <c r="M209" s="10">
        <f t="shared" si="73"/>
        <v>30.4</v>
      </c>
      <c r="N209" s="12"/>
      <c r="O209" s="8"/>
      <c r="P209" s="8"/>
      <c r="Q209" s="12"/>
      <c r="R209" s="12"/>
      <c r="S209" s="9"/>
      <c r="T209" s="9"/>
      <c r="U209" s="9"/>
      <c r="V209" s="9"/>
      <c r="W209" s="9"/>
      <c r="X209" s="9"/>
      <c r="Y209" s="9"/>
      <c r="Z209" s="5"/>
      <c r="AA209" s="5"/>
    </row>
    <row r="210" spans="1:27" ht="11.25">
      <c r="A210" s="9" t="s">
        <v>42</v>
      </c>
      <c r="B210" s="9" t="s">
        <v>33</v>
      </c>
      <c r="C210" s="9"/>
      <c r="D210" s="9"/>
      <c r="E210" s="24">
        <f aca="true" t="shared" si="74" ref="E210:M210">E18+E19</f>
        <v>13216</v>
      </c>
      <c r="F210" s="10">
        <f t="shared" si="74"/>
        <v>184552</v>
      </c>
      <c r="G210" s="24">
        <f t="shared" si="74"/>
        <v>0</v>
      </c>
      <c r="H210" s="10">
        <f t="shared" si="74"/>
        <v>0</v>
      </c>
      <c r="I210" s="24">
        <f t="shared" si="74"/>
        <v>13216</v>
      </c>
      <c r="J210" s="10">
        <f t="shared" si="74"/>
        <v>184552</v>
      </c>
      <c r="K210" s="10">
        <f t="shared" si="74"/>
        <v>12303.466666666667</v>
      </c>
      <c r="L210" s="10">
        <f t="shared" si="74"/>
        <v>0</v>
      </c>
      <c r="M210" s="10">
        <f t="shared" si="74"/>
        <v>12303.466666666667</v>
      </c>
      <c r="N210" s="12"/>
      <c r="O210" s="8"/>
      <c r="P210" s="8"/>
      <c r="Q210" s="12"/>
      <c r="R210" s="12"/>
      <c r="S210" s="9"/>
      <c r="T210" s="9"/>
      <c r="U210" s="9"/>
      <c r="V210" s="9"/>
      <c r="W210" s="9"/>
      <c r="X210" s="9"/>
      <c r="Y210" s="9"/>
      <c r="Z210" s="5"/>
      <c r="AA210" s="5"/>
    </row>
    <row r="211" spans="1:27" ht="11.25">
      <c r="A211" s="9" t="s">
        <v>42</v>
      </c>
      <c r="B211" s="9" t="s">
        <v>38</v>
      </c>
      <c r="C211" s="9"/>
      <c r="D211" s="9"/>
      <c r="E211" s="24">
        <f aca="true" t="shared" si="75" ref="E211:M211">E20+E21</f>
        <v>796</v>
      </c>
      <c r="F211" s="10">
        <f t="shared" si="75"/>
        <v>5948</v>
      </c>
      <c r="G211" s="24">
        <f t="shared" si="75"/>
        <v>0</v>
      </c>
      <c r="H211" s="10">
        <f t="shared" si="75"/>
        <v>0</v>
      </c>
      <c r="I211" s="24">
        <f t="shared" si="75"/>
        <v>796</v>
      </c>
      <c r="J211" s="10">
        <f t="shared" si="75"/>
        <v>5948</v>
      </c>
      <c r="K211" s="10">
        <f t="shared" si="75"/>
        <v>396.53333333333336</v>
      </c>
      <c r="L211" s="10">
        <f t="shared" si="75"/>
        <v>0</v>
      </c>
      <c r="M211" s="10">
        <f t="shared" si="75"/>
        <v>396.53333333333336</v>
      </c>
      <c r="N211" s="12"/>
      <c r="O211" s="8"/>
      <c r="P211" s="12"/>
      <c r="Q211" s="12"/>
      <c r="R211" s="12"/>
      <c r="S211" s="9"/>
      <c r="T211" s="9"/>
      <c r="U211" s="9"/>
      <c r="V211" s="9"/>
      <c r="W211" s="9"/>
      <c r="X211" s="9"/>
      <c r="Y211" s="9"/>
      <c r="Z211" s="5"/>
      <c r="AA211" s="5"/>
    </row>
    <row r="212" spans="1:25" ht="11.25">
      <c r="A212" s="9" t="s">
        <v>47</v>
      </c>
      <c r="B212" s="9" t="s">
        <v>33</v>
      </c>
      <c r="C212" s="9"/>
      <c r="D212" s="9"/>
      <c r="E212" s="24">
        <f aca="true" t="shared" si="76" ref="E212:M212">E22+E23</f>
        <v>50</v>
      </c>
      <c r="F212" s="10">
        <f t="shared" si="76"/>
        <v>645</v>
      </c>
      <c r="G212" s="24">
        <f t="shared" si="76"/>
        <v>0</v>
      </c>
      <c r="H212" s="10">
        <f t="shared" si="76"/>
        <v>0</v>
      </c>
      <c r="I212" s="24">
        <f t="shared" si="76"/>
        <v>50</v>
      </c>
      <c r="J212" s="10">
        <f t="shared" si="76"/>
        <v>645</v>
      </c>
      <c r="K212" s="10">
        <f t="shared" si="76"/>
        <v>43</v>
      </c>
      <c r="L212" s="10">
        <f t="shared" si="76"/>
        <v>0</v>
      </c>
      <c r="M212" s="10">
        <f t="shared" si="76"/>
        <v>43</v>
      </c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7" ht="11.25">
      <c r="A213" s="9" t="s">
        <v>47</v>
      </c>
      <c r="B213" s="9" t="s">
        <v>38</v>
      </c>
      <c r="C213" s="9"/>
      <c r="D213" s="9"/>
      <c r="E213" s="24">
        <f aca="true" t="shared" si="77" ref="E213:M213">E24+E25</f>
        <v>202</v>
      </c>
      <c r="F213" s="10">
        <f t="shared" si="77"/>
        <v>836</v>
      </c>
      <c r="G213" s="24">
        <f t="shared" si="77"/>
        <v>0</v>
      </c>
      <c r="H213" s="10">
        <f t="shared" si="77"/>
        <v>0</v>
      </c>
      <c r="I213" s="24">
        <f t="shared" si="77"/>
        <v>202</v>
      </c>
      <c r="J213" s="10">
        <f t="shared" si="77"/>
        <v>836</v>
      </c>
      <c r="K213" s="10">
        <f t="shared" si="77"/>
        <v>55.733333333333334</v>
      </c>
      <c r="L213" s="10">
        <f t="shared" si="77"/>
        <v>0</v>
      </c>
      <c r="M213" s="10">
        <f t="shared" si="77"/>
        <v>55.733333333333334</v>
      </c>
      <c r="N213" s="12"/>
      <c r="O213" s="8"/>
      <c r="P213" s="8"/>
      <c r="Q213" s="12"/>
      <c r="R213" s="12"/>
      <c r="S213" s="9"/>
      <c r="T213" s="9"/>
      <c r="U213" s="9"/>
      <c r="V213" s="9"/>
      <c r="W213" s="9"/>
      <c r="X213" s="9"/>
      <c r="Y213" s="9"/>
      <c r="Z213" s="5"/>
      <c r="AA213" s="5"/>
    </row>
    <row r="214" spans="1:27" ht="11.25">
      <c r="A214" s="9" t="s">
        <v>53</v>
      </c>
      <c r="B214" s="9" t="s">
        <v>33</v>
      </c>
      <c r="C214" s="9"/>
      <c r="D214" s="9"/>
      <c r="E214" s="24">
        <f aca="true" t="shared" si="78" ref="E214:M214">E26+E27</f>
        <v>1122</v>
      </c>
      <c r="F214" s="10">
        <f t="shared" si="78"/>
        <v>17928.5</v>
      </c>
      <c r="G214" s="24">
        <f t="shared" si="78"/>
        <v>0</v>
      </c>
      <c r="H214" s="10">
        <f t="shared" si="78"/>
        <v>0</v>
      </c>
      <c r="I214" s="24">
        <f t="shared" si="78"/>
        <v>1122</v>
      </c>
      <c r="J214" s="10">
        <f t="shared" si="78"/>
        <v>17928.5</v>
      </c>
      <c r="K214" s="10">
        <f t="shared" si="78"/>
        <v>1104</v>
      </c>
      <c r="L214" s="10">
        <f t="shared" si="78"/>
        <v>0</v>
      </c>
      <c r="M214" s="10">
        <f t="shared" si="78"/>
        <v>1104</v>
      </c>
      <c r="N214" s="12"/>
      <c r="O214" s="8"/>
      <c r="P214" s="8"/>
      <c r="Q214" s="12"/>
      <c r="R214" s="12"/>
      <c r="S214" s="9"/>
      <c r="T214" s="9"/>
      <c r="U214" s="9"/>
      <c r="V214" s="9"/>
      <c r="W214" s="9"/>
      <c r="X214" s="9"/>
      <c r="Y214" s="9"/>
      <c r="Z214" s="5"/>
      <c r="AA214" s="5"/>
    </row>
    <row r="215" spans="1:27" ht="11.25">
      <c r="A215" s="9" t="s">
        <v>53</v>
      </c>
      <c r="B215" s="9" t="s">
        <v>38</v>
      </c>
      <c r="C215" s="9"/>
      <c r="D215" s="9"/>
      <c r="E215" s="24">
        <f aca="true" t="shared" si="79" ref="E215:M215">E28+E29</f>
        <v>40</v>
      </c>
      <c r="F215" s="10">
        <f t="shared" si="79"/>
        <v>354.5</v>
      </c>
      <c r="G215" s="24">
        <f t="shared" si="79"/>
        <v>0</v>
      </c>
      <c r="H215" s="10">
        <f t="shared" si="79"/>
        <v>0</v>
      </c>
      <c r="I215" s="24">
        <f t="shared" si="79"/>
        <v>40</v>
      </c>
      <c r="J215" s="10">
        <f t="shared" si="79"/>
        <v>354.5</v>
      </c>
      <c r="K215" s="10">
        <f t="shared" si="79"/>
        <v>23</v>
      </c>
      <c r="L215" s="10">
        <f t="shared" si="79"/>
        <v>0</v>
      </c>
      <c r="M215" s="10">
        <f t="shared" si="79"/>
        <v>23</v>
      </c>
      <c r="N215" s="12"/>
      <c r="O215" s="8"/>
      <c r="P215" s="8"/>
      <c r="Q215" s="12"/>
      <c r="R215" s="12"/>
      <c r="S215" s="9"/>
      <c r="T215" s="9"/>
      <c r="U215" s="9"/>
      <c r="V215" s="9"/>
      <c r="W215" s="9"/>
      <c r="X215" s="9"/>
      <c r="Y215" s="9"/>
      <c r="Z215" s="5"/>
      <c r="AA215" s="5"/>
    </row>
    <row r="216" spans="1:27" ht="11.25">
      <c r="A216" s="9" t="s">
        <v>58</v>
      </c>
      <c r="B216" s="9" t="s">
        <v>33</v>
      </c>
      <c r="C216" s="9"/>
      <c r="D216" s="9"/>
      <c r="E216" s="24">
        <f aca="true" t="shared" si="80" ref="E216:M216">E30+E31</f>
        <v>47</v>
      </c>
      <c r="F216" s="10">
        <f t="shared" si="80"/>
        <v>488</v>
      </c>
      <c r="G216" s="24">
        <f t="shared" si="80"/>
        <v>0</v>
      </c>
      <c r="H216" s="10">
        <f t="shared" si="80"/>
        <v>0</v>
      </c>
      <c r="I216" s="24">
        <f t="shared" si="80"/>
        <v>47</v>
      </c>
      <c r="J216" s="10">
        <f t="shared" si="80"/>
        <v>488</v>
      </c>
      <c r="K216" s="10">
        <f t="shared" si="80"/>
        <v>40.66666666666667</v>
      </c>
      <c r="L216" s="10">
        <f t="shared" si="80"/>
        <v>0</v>
      </c>
      <c r="M216" s="10">
        <f t="shared" si="80"/>
        <v>40.66666666666667</v>
      </c>
      <c r="N216" s="12"/>
      <c r="O216" s="8"/>
      <c r="P216" s="8"/>
      <c r="Q216" s="12"/>
      <c r="R216" s="12"/>
      <c r="S216" s="9"/>
      <c r="T216" s="9"/>
      <c r="U216" s="9"/>
      <c r="V216" s="9"/>
      <c r="W216" s="9"/>
      <c r="X216" s="9"/>
      <c r="Y216" s="9"/>
      <c r="Z216" s="5"/>
      <c r="AA216" s="5"/>
    </row>
    <row r="217" spans="1:25" ht="11.25">
      <c r="A217" s="9" t="s">
        <v>58</v>
      </c>
      <c r="B217" s="9" t="s">
        <v>38</v>
      </c>
      <c r="C217" s="9"/>
      <c r="D217" s="9"/>
      <c r="E217" s="24">
        <f aca="true" t="shared" si="81" ref="E217:M217">E32+E33</f>
        <v>227</v>
      </c>
      <c r="F217" s="10">
        <f t="shared" si="81"/>
        <v>888</v>
      </c>
      <c r="G217" s="24">
        <f t="shared" si="81"/>
        <v>0</v>
      </c>
      <c r="H217" s="10">
        <f t="shared" si="81"/>
        <v>0</v>
      </c>
      <c r="I217" s="24">
        <f t="shared" si="81"/>
        <v>227</v>
      </c>
      <c r="J217" s="10">
        <f t="shared" si="81"/>
        <v>888</v>
      </c>
      <c r="K217" s="10">
        <f t="shared" si="81"/>
        <v>74</v>
      </c>
      <c r="L217" s="10">
        <f t="shared" si="81"/>
        <v>0</v>
      </c>
      <c r="M217" s="10">
        <f t="shared" si="81"/>
        <v>74</v>
      </c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1.25">
      <c r="A218" s="9" t="s">
        <v>63</v>
      </c>
      <c r="B218" s="9" t="s">
        <v>33</v>
      </c>
      <c r="C218" s="9"/>
      <c r="D218" s="9"/>
      <c r="E218" s="24">
        <f aca="true" t="shared" si="82" ref="E218:M218">E34+E35</f>
        <v>1420</v>
      </c>
      <c r="F218" s="10">
        <f t="shared" si="82"/>
        <v>15027</v>
      </c>
      <c r="G218" s="24">
        <f t="shared" si="82"/>
        <v>0</v>
      </c>
      <c r="H218" s="10">
        <f t="shared" si="82"/>
        <v>0</v>
      </c>
      <c r="I218" s="24">
        <f t="shared" si="82"/>
        <v>1420</v>
      </c>
      <c r="J218" s="10">
        <f t="shared" si="82"/>
        <v>15027</v>
      </c>
      <c r="K218" s="10">
        <f t="shared" si="82"/>
        <v>1252.25</v>
      </c>
      <c r="L218" s="10">
        <f t="shared" si="82"/>
        <v>0</v>
      </c>
      <c r="M218" s="10">
        <f t="shared" si="82"/>
        <v>1252.25</v>
      </c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7" ht="11.25">
      <c r="A219" s="9" t="s">
        <v>63</v>
      </c>
      <c r="B219" s="9" t="s">
        <v>38</v>
      </c>
      <c r="C219" s="9"/>
      <c r="D219" s="9"/>
      <c r="E219" s="24">
        <f aca="true" t="shared" si="83" ref="E219:M219">E36+E37</f>
        <v>672</v>
      </c>
      <c r="F219" s="10">
        <f t="shared" si="83"/>
        <v>2947</v>
      </c>
      <c r="G219" s="24">
        <f t="shared" si="83"/>
        <v>0</v>
      </c>
      <c r="H219" s="10">
        <f t="shared" si="83"/>
        <v>0</v>
      </c>
      <c r="I219" s="24">
        <f t="shared" si="83"/>
        <v>672</v>
      </c>
      <c r="J219" s="10">
        <f t="shared" si="83"/>
        <v>2947</v>
      </c>
      <c r="K219" s="10">
        <f t="shared" si="83"/>
        <v>245.58333333333334</v>
      </c>
      <c r="L219" s="10">
        <f t="shared" si="83"/>
        <v>0</v>
      </c>
      <c r="M219" s="10">
        <f t="shared" si="83"/>
        <v>245.58333333333334</v>
      </c>
      <c r="N219" s="12"/>
      <c r="O219" s="8"/>
      <c r="P219" s="8"/>
      <c r="Q219" s="12"/>
      <c r="R219" s="12"/>
      <c r="S219" s="9"/>
      <c r="T219" s="9"/>
      <c r="U219" s="9"/>
      <c r="V219" s="9"/>
      <c r="W219" s="9"/>
      <c r="X219" s="9"/>
      <c r="Y219" s="9"/>
      <c r="Z219" s="5"/>
      <c r="AA219" s="5"/>
    </row>
    <row r="220" spans="1:27" ht="11.25">
      <c r="A220" s="9" t="s">
        <v>220</v>
      </c>
      <c r="B220" s="9" t="s">
        <v>33</v>
      </c>
      <c r="C220" s="9"/>
      <c r="D220" s="9"/>
      <c r="E220" s="24">
        <f aca="true" t="shared" si="84" ref="E220:M220">E38+E39</f>
        <v>11</v>
      </c>
      <c r="F220" s="10">
        <f t="shared" si="84"/>
        <v>126</v>
      </c>
      <c r="G220" s="24">
        <f t="shared" si="84"/>
        <v>0</v>
      </c>
      <c r="H220" s="10">
        <f t="shared" si="84"/>
        <v>0</v>
      </c>
      <c r="I220" s="24">
        <f t="shared" si="84"/>
        <v>11</v>
      </c>
      <c r="J220" s="10">
        <f t="shared" si="84"/>
        <v>126</v>
      </c>
      <c r="K220" s="10">
        <f t="shared" si="84"/>
        <v>10.5</v>
      </c>
      <c r="L220" s="10">
        <f t="shared" si="84"/>
        <v>0</v>
      </c>
      <c r="M220" s="10">
        <f t="shared" si="84"/>
        <v>10.5</v>
      </c>
      <c r="N220" s="12"/>
      <c r="O220" s="8"/>
      <c r="P220" s="8"/>
      <c r="Q220" s="12"/>
      <c r="R220" s="12"/>
      <c r="S220" s="9"/>
      <c r="T220" s="9"/>
      <c r="U220" s="9"/>
      <c r="V220" s="9"/>
      <c r="W220" s="9"/>
      <c r="X220" s="9"/>
      <c r="Y220" s="9"/>
      <c r="Z220" s="5"/>
      <c r="AA220" s="5"/>
    </row>
    <row r="221" spans="1:27" ht="11.25">
      <c r="A221" s="9" t="s">
        <v>220</v>
      </c>
      <c r="B221" s="9" t="s">
        <v>38</v>
      </c>
      <c r="C221" s="9"/>
      <c r="D221" s="9"/>
      <c r="E221" s="24">
        <f aca="true" t="shared" si="85" ref="E221:M221">E40+E41</f>
        <v>32</v>
      </c>
      <c r="F221" s="10">
        <f t="shared" si="85"/>
        <v>151</v>
      </c>
      <c r="G221" s="24">
        <f t="shared" si="85"/>
        <v>0</v>
      </c>
      <c r="H221" s="10">
        <f t="shared" si="85"/>
        <v>0</v>
      </c>
      <c r="I221" s="24">
        <f t="shared" si="85"/>
        <v>32</v>
      </c>
      <c r="J221" s="10">
        <f t="shared" si="85"/>
        <v>151</v>
      </c>
      <c r="K221" s="10">
        <f t="shared" si="85"/>
        <v>12.583333333333334</v>
      </c>
      <c r="L221" s="10">
        <f t="shared" si="85"/>
        <v>0</v>
      </c>
      <c r="M221" s="10">
        <f t="shared" si="85"/>
        <v>12.583333333333334</v>
      </c>
      <c r="N221" s="12"/>
      <c r="O221" s="8"/>
      <c r="P221" s="8"/>
      <c r="Q221" s="12"/>
      <c r="R221" s="12"/>
      <c r="S221" s="9"/>
      <c r="T221" s="9"/>
      <c r="U221" s="9"/>
      <c r="V221" s="9"/>
      <c r="W221" s="9"/>
      <c r="X221" s="9"/>
      <c r="Y221" s="9"/>
      <c r="Z221" s="5"/>
      <c r="AA221" s="5"/>
    </row>
    <row r="222" spans="1:27" ht="11.25">
      <c r="A222" s="9" t="s">
        <v>77</v>
      </c>
      <c r="B222" s="9" t="s">
        <v>33</v>
      </c>
      <c r="C222" s="9"/>
      <c r="D222" s="9"/>
      <c r="E222" s="24">
        <f aca="true" t="shared" si="86" ref="E222:M222">E42+E43</f>
        <v>731</v>
      </c>
      <c r="F222" s="10">
        <f t="shared" si="86"/>
        <v>7224</v>
      </c>
      <c r="G222" s="24">
        <f t="shared" si="86"/>
        <v>0</v>
      </c>
      <c r="H222" s="10">
        <f t="shared" si="86"/>
        <v>0</v>
      </c>
      <c r="I222" s="24">
        <f t="shared" si="86"/>
        <v>731</v>
      </c>
      <c r="J222" s="10">
        <f t="shared" si="86"/>
        <v>7224</v>
      </c>
      <c r="K222" s="10">
        <f t="shared" si="86"/>
        <v>602</v>
      </c>
      <c r="L222" s="10">
        <f t="shared" si="86"/>
        <v>0</v>
      </c>
      <c r="M222" s="10">
        <f t="shared" si="86"/>
        <v>602</v>
      </c>
      <c r="N222" s="12"/>
      <c r="O222" s="8"/>
      <c r="P222" s="8"/>
      <c r="Q222" s="12"/>
      <c r="R222" s="12"/>
      <c r="S222" s="9"/>
      <c r="T222" s="9"/>
      <c r="U222" s="9"/>
      <c r="V222" s="9"/>
      <c r="W222" s="9"/>
      <c r="X222" s="9"/>
      <c r="Y222" s="9"/>
      <c r="Z222" s="5"/>
      <c r="AA222" s="5"/>
    </row>
    <row r="223" spans="1:27" ht="11.25">
      <c r="A223" s="9" t="s">
        <v>77</v>
      </c>
      <c r="B223" s="9" t="s">
        <v>38</v>
      </c>
      <c r="C223" s="9"/>
      <c r="D223" s="9"/>
      <c r="E223" s="24">
        <f aca="true" t="shared" si="87" ref="E223:M223">E44+E45</f>
        <v>934</v>
      </c>
      <c r="F223" s="10">
        <f t="shared" si="87"/>
        <v>2555</v>
      </c>
      <c r="G223" s="24">
        <f t="shared" si="87"/>
        <v>0</v>
      </c>
      <c r="H223" s="10">
        <f t="shared" si="87"/>
        <v>0</v>
      </c>
      <c r="I223" s="24">
        <f t="shared" si="87"/>
        <v>934</v>
      </c>
      <c r="J223" s="10">
        <f t="shared" si="87"/>
        <v>2555</v>
      </c>
      <c r="K223" s="10">
        <f t="shared" si="87"/>
        <v>212.91666666666666</v>
      </c>
      <c r="L223" s="10">
        <f t="shared" si="87"/>
        <v>0</v>
      </c>
      <c r="M223" s="10">
        <f t="shared" si="87"/>
        <v>212.91666666666666</v>
      </c>
      <c r="N223" s="12"/>
      <c r="O223" s="8"/>
      <c r="P223" s="8"/>
      <c r="Q223" s="12"/>
      <c r="R223" s="12"/>
      <c r="S223" s="9"/>
      <c r="T223" s="9"/>
      <c r="U223" s="9"/>
      <c r="V223" s="9"/>
      <c r="W223" s="9"/>
      <c r="X223" s="9"/>
      <c r="Y223" s="9"/>
      <c r="Z223" s="5"/>
      <c r="AA223" s="5"/>
    </row>
    <row r="224" spans="1:27" ht="11.25">
      <c r="A224" s="9" t="s">
        <v>221</v>
      </c>
      <c r="B224" s="9" t="s">
        <v>33</v>
      </c>
      <c r="C224" s="9"/>
      <c r="D224" s="9"/>
      <c r="E224" s="24">
        <f aca="true" t="shared" si="88" ref="E224:M224">E208+E210+E212+E214+E216+E218+E220+E222</f>
        <v>20710</v>
      </c>
      <c r="F224" s="10">
        <f t="shared" si="88"/>
        <v>283349.5</v>
      </c>
      <c r="G224" s="24">
        <f t="shared" si="88"/>
        <v>0</v>
      </c>
      <c r="H224" s="10">
        <f t="shared" si="88"/>
        <v>0</v>
      </c>
      <c r="I224" s="24">
        <f t="shared" si="88"/>
        <v>20710</v>
      </c>
      <c r="J224" s="10">
        <f t="shared" si="88"/>
        <v>283349.5</v>
      </c>
      <c r="K224" s="10">
        <f t="shared" si="88"/>
        <v>19179.81666666667</v>
      </c>
      <c r="L224" s="10">
        <f t="shared" si="88"/>
        <v>0</v>
      </c>
      <c r="M224" s="10">
        <f t="shared" si="88"/>
        <v>19179.81666666667</v>
      </c>
      <c r="N224" s="12"/>
      <c r="O224" s="8"/>
      <c r="P224" s="8"/>
      <c r="Q224" s="12"/>
      <c r="R224" s="12"/>
      <c r="S224" s="9"/>
      <c r="T224" s="9"/>
      <c r="U224" s="9"/>
      <c r="V224" s="9"/>
      <c r="W224" s="9"/>
      <c r="X224" s="9"/>
      <c r="Y224" s="9"/>
      <c r="Z224" s="5"/>
      <c r="AA224" s="5"/>
    </row>
    <row r="225" spans="1:27" ht="11.25">
      <c r="A225" s="9" t="s">
        <v>221</v>
      </c>
      <c r="B225" s="9" t="s">
        <v>38</v>
      </c>
      <c r="C225" s="9"/>
      <c r="D225" s="9"/>
      <c r="E225" s="24">
        <f aca="true" t="shared" si="89" ref="E225:M225">E209+E211+E213+E215+E217+E219+E221+E223</f>
        <v>2957</v>
      </c>
      <c r="F225" s="10">
        <f t="shared" si="89"/>
        <v>14135.5</v>
      </c>
      <c r="G225" s="24">
        <f t="shared" si="89"/>
        <v>0</v>
      </c>
      <c r="H225" s="10">
        <f t="shared" si="89"/>
        <v>0</v>
      </c>
      <c r="I225" s="24">
        <f t="shared" si="89"/>
        <v>2957</v>
      </c>
      <c r="J225" s="10">
        <f t="shared" si="89"/>
        <v>14135.5</v>
      </c>
      <c r="K225" s="10">
        <f t="shared" si="89"/>
        <v>1050.7500000000002</v>
      </c>
      <c r="L225" s="10">
        <f t="shared" si="89"/>
        <v>0</v>
      </c>
      <c r="M225" s="10">
        <f t="shared" si="89"/>
        <v>1050.7500000000002</v>
      </c>
      <c r="N225" s="12"/>
      <c r="O225" s="8"/>
      <c r="P225" s="8"/>
      <c r="Q225" s="12"/>
      <c r="R225" s="12"/>
      <c r="S225" s="9"/>
      <c r="T225" s="9"/>
      <c r="U225" s="9"/>
      <c r="V225" s="9"/>
      <c r="W225" s="9"/>
      <c r="X225" s="9"/>
      <c r="Y225" s="9"/>
      <c r="Z225" s="5"/>
      <c r="AA225" s="5"/>
    </row>
    <row r="226" spans="1:27" ht="11.25">
      <c r="A226" s="9" t="s">
        <v>40</v>
      </c>
      <c r="B226" s="9"/>
      <c r="C226" s="9"/>
      <c r="D226" s="9"/>
      <c r="E226" s="24">
        <f aca="true" t="shared" si="90" ref="E226:M226">SUM(E208:E223)</f>
        <v>23667</v>
      </c>
      <c r="F226" s="10">
        <f t="shared" si="90"/>
        <v>297485</v>
      </c>
      <c r="G226" s="24">
        <f t="shared" si="90"/>
        <v>0</v>
      </c>
      <c r="H226" s="10">
        <f t="shared" si="90"/>
        <v>0</v>
      </c>
      <c r="I226" s="24">
        <f t="shared" si="90"/>
        <v>23667</v>
      </c>
      <c r="J226" s="10">
        <f t="shared" si="90"/>
        <v>297485</v>
      </c>
      <c r="K226" s="10">
        <f t="shared" si="90"/>
        <v>20230.56666666667</v>
      </c>
      <c r="L226" s="10">
        <f t="shared" si="90"/>
        <v>0</v>
      </c>
      <c r="M226" s="10">
        <f t="shared" si="90"/>
        <v>20230.56666666667</v>
      </c>
      <c r="N226" s="12"/>
      <c r="O226" s="8"/>
      <c r="P226" s="8"/>
      <c r="Q226" s="12"/>
      <c r="R226" s="12"/>
      <c r="S226" s="9"/>
      <c r="T226" s="9"/>
      <c r="U226" s="9"/>
      <c r="V226" s="9"/>
      <c r="W226" s="9"/>
      <c r="X226" s="9"/>
      <c r="Y226" s="9"/>
      <c r="Z226" s="5"/>
      <c r="AA226" s="5"/>
    </row>
    <row r="227" spans="1:27" ht="11.25">
      <c r="A227" s="9"/>
      <c r="B227" s="9"/>
      <c r="C227" s="9"/>
      <c r="D227" s="9"/>
      <c r="E227" s="24"/>
      <c r="F227" s="10"/>
      <c r="G227" s="24"/>
      <c r="H227" s="10"/>
      <c r="I227" s="24"/>
      <c r="J227" s="10"/>
      <c r="K227" s="10"/>
      <c r="L227" s="10"/>
      <c r="M227" s="10"/>
      <c r="N227" s="12"/>
      <c r="O227" s="8"/>
      <c r="P227" s="8"/>
      <c r="Q227" s="12"/>
      <c r="R227" s="12"/>
      <c r="S227" s="9"/>
      <c r="T227" s="9"/>
      <c r="U227" s="9"/>
      <c r="V227" s="9"/>
      <c r="W227" s="9"/>
      <c r="X227" s="9"/>
      <c r="Y227" s="9"/>
      <c r="Z227" s="5"/>
      <c r="AA227" s="5"/>
    </row>
    <row r="228" spans="1:27" ht="11.25">
      <c r="A228" s="9" t="s">
        <v>87</v>
      </c>
      <c r="B228" s="9" t="s">
        <v>33</v>
      </c>
      <c r="C228" s="9"/>
      <c r="D228" s="9"/>
      <c r="E228" s="24">
        <f aca="true" t="shared" si="91" ref="E228:M228">E66+E67</f>
        <v>9206</v>
      </c>
      <c r="F228" s="10">
        <f t="shared" si="91"/>
        <v>128714</v>
      </c>
      <c r="G228" s="24">
        <f t="shared" si="91"/>
        <v>0</v>
      </c>
      <c r="H228" s="10">
        <f t="shared" si="91"/>
        <v>0</v>
      </c>
      <c r="I228" s="24">
        <f t="shared" si="91"/>
        <v>9206</v>
      </c>
      <c r="J228" s="10">
        <f t="shared" si="91"/>
        <v>128714</v>
      </c>
      <c r="K228" s="10">
        <f t="shared" si="91"/>
        <v>8580.933333333334</v>
      </c>
      <c r="L228" s="10">
        <f t="shared" si="91"/>
        <v>0</v>
      </c>
      <c r="M228" s="10">
        <f t="shared" si="91"/>
        <v>8580.933333333334</v>
      </c>
      <c r="N228" s="12"/>
      <c r="O228" s="8"/>
      <c r="P228" s="8"/>
      <c r="Q228" s="12"/>
      <c r="R228" s="12"/>
      <c r="S228" s="9"/>
      <c r="T228" s="9"/>
      <c r="U228" s="9"/>
      <c r="V228" s="9"/>
      <c r="W228" s="9"/>
      <c r="X228" s="9"/>
      <c r="Y228" s="9"/>
      <c r="Z228" s="5"/>
      <c r="AA228" s="5"/>
    </row>
    <row r="229" spans="1:27" ht="11.25">
      <c r="A229" s="9" t="s">
        <v>87</v>
      </c>
      <c r="B229" s="9" t="s">
        <v>38</v>
      </c>
      <c r="C229" s="9"/>
      <c r="D229" s="9"/>
      <c r="E229" s="24">
        <f aca="true" t="shared" si="92" ref="E229:M229">E68+E69</f>
        <v>257</v>
      </c>
      <c r="F229" s="10">
        <f t="shared" si="92"/>
        <v>2041</v>
      </c>
      <c r="G229" s="24">
        <f t="shared" si="92"/>
        <v>0</v>
      </c>
      <c r="H229" s="10">
        <f t="shared" si="92"/>
        <v>0</v>
      </c>
      <c r="I229" s="24">
        <f t="shared" si="92"/>
        <v>257</v>
      </c>
      <c r="J229" s="10">
        <f t="shared" si="92"/>
        <v>2041</v>
      </c>
      <c r="K229" s="10">
        <f t="shared" si="92"/>
        <v>136.06666666666666</v>
      </c>
      <c r="L229" s="10">
        <f t="shared" si="92"/>
        <v>0</v>
      </c>
      <c r="M229" s="10">
        <f t="shared" si="92"/>
        <v>136.06666666666666</v>
      </c>
      <c r="N229" s="12"/>
      <c r="O229" s="8"/>
      <c r="P229" s="8"/>
      <c r="Q229" s="12"/>
      <c r="R229" s="12"/>
      <c r="S229" s="9"/>
      <c r="T229" s="9"/>
      <c r="U229" s="9"/>
      <c r="V229" s="9"/>
      <c r="W229" s="9"/>
      <c r="X229" s="9"/>
      <c r="Y229" s="9"/>
      <c r="Z229" s="5"/>
      <c r="AA229" s="5"/>
    </row>
    <row r="230" spans="1:27" ht="11.25">
      <c r="A230" s="9" t="s">
        <v>92</v>
      </c>
      <c r="B230" s="9" t="s">
        <v>33</v>
      </c>
      <c r="C230" s="9"/>
      <c r="D230" s="9"/>
      <c r="E230" s="24">
        <f aca="true" t="shared" si="93" ref="E230:M230">E70+E71</f>
        <v>8123</v>
      </c>
      <c r="F230" s="10">
        <f t="shared" si="93"/>
        <v>113197</v>
      </c>
      <c r="G230" s="24">
        <f t="shared" si="93"/>
        <v>0</v>
      </c>
      <c r="H230" s="10">
        <f t="shared" si="93"/>
        <v>0</v>
      </c>
      <c r="I230" s="24">
        <f t="shared" si="93"/>
        <v>8123</v>
      </c>
      <c r="J230" s="10">
        <f t="shared" si="93"/>
        <v>113197</v>
      </c>
      <c r="K230" s="10">
        <f t="shared" si="93"/>
        <v>7546.466666666666</v>
      </c>
      <c r="L230" s="10">
        <f t="shared" si="93"/>
        <v>0</v>
      </c>
      <c r="M230" s="10">
        <f t="shared" si="93"/>
        <v>7546.466666666666</v>
      </c>
      <c r="N230" s="12"/>
      <c r="O230" s="8"/>
      <c r="P230" s="8"/>
      <c r="Q230" s="12"/>
      <c r="R230" s="12"/>
      <c r="S230" s="9"/>
      <c r="T230" s="9"/>
      <c r="U230" s="9"/>
      <c r="V230" s="9"/>
      <c r="W230" s="9"/>
      <c r="X230" s="9"/>
      <c r="Y230" s="9"/>
      <c r="Z230" s="5"/>
      <c r="AA230" s="5"/>
    </row>
    <row r="231" spans="1:25" ht="11.25">
      <c r="A231" s="9" t="s">
        <v>92</v>
      </c>
      <c r="B231" s="9" t="s">
        <v>38</v>
      </c>
      <c r="C231" s="9"/>
      <c r="D231" s="9"/>
      <c r="E231" s="24">
        <f aca="true" t="shared" si="94" ref="E231:M231">E72+E73</f>
        <v>593</v>
      </c>
      <c r="F231" s="10">
        <f t="shared" si="94"/>
        <v>4363</v>
      </c>
      <c r="G231" s="24">
        <f t="shared" si="94"/>
        <v>0</v>
      </c>
      <c r="H231" s="10">
        <f t="shared" si="94"/>
        <v>0</v>
      </c>
      <c r="I231" s="24">
        <f t="shared" si="94"/>
        <v>593</v>
      </c>
      <c r="J231" s="10">
        <f t="shared" si="94"/>
        <v>4363</v>
      </c>
      <c r="K231" s="10">
        <f t="shared" si="94"/>
        <v>290.8666666666667</v>
      </c>
      <c r="L231" s="10">
        <f t="shared" si="94"/>
        <v>0</v>
      </c>
      <c r="M231" s="10">
        <f t="shared" si="94"/>
        <v>290.8666666666667</v>
      </c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1.25">
      <c r="A232" s="8" t="s">
        <v>47</v>
      </c>
      <c r="B232" s="9" t="s">
        <v>33</v>
      </c>
      <c r="C232" s="8"/>
      <c r="D232" s="8"/>
      <c r="E232" s="24">
        <f aca="true" t="shared" si="95" ref="E232:M232">E22+E23</f>
        <v>50</v>
      </c>
      <c r="F232" s="10">
        <f t="shared" si="95"/>
        <v>645</v>
      </c>
      <c r="G232" s="24">
        <f t="shared" si="95"/>
        <v>0</v>
      </c>
      <c r="H232" s="10">
        <f t="shared" si="95"/>
        <v>0</v>
      </c>
      <c r="I232" s="24">
        <f t="shared" si="95"/>
        <v>50</v>
      </c>
      <c r="J232" s="10">
        <f t="shared" si="95"/>
        <v>645</v>
      </c>
      <c r="K232" s="10">
        <f t="shared" si="95"/>
        <v>43</v>
      </c>
      <c r="L232" s="10">
        <f t="shared" si="95"/>
        <v>0</v>
      </c>
      <c r="M232" s="10">
        <f t="shared" si="95"/>
        <v>43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1.25">
      <c r="A233" s="8" t="s">
        <v>47</v>
      </c>
      <c r="B233" s="9" t="s">
        <v>38</v>
      </c>
      <c r="C233" s="8"/>
      <c r="D233" s="8"/>
      <c r="E233" s="24">
        <f aca="true" t="shared" si="96" ref="E233:M233">E24+E25</f>
        <v>202</v>
      </c>
      <c r="F233" s="10">
        <f t="shared" si="96"/>
        <v>836</v>
      </c>
      <c r="G233" s="24">
        <f t="shared" si="96"/>
        <v>0</v>
      </c>
      <c r="H233" s="10">
        <f t="shared" si="96"/>
        <v>0</v>
      </c>
      <c r="I233" s="24">
        <f t="shared" si="96"/>
        <v>202</v>
      </c>
      <c r="J233" s="10">
        <f t="shared" si="96"/>
        <v>836</v>
      </c>
      <c r="K233" s="10">
        <f t="shared" si="96"/>
        <v>55.733333333333334</v>
      </c>
      <c r="L233" s="10">
        <f t="shared" si="96"/>
        <v>0</v>
      </c>
      <c r="M233" s="10">
        <f t="shared" si="96"/>
        <v>55.733333333333334</v>
      </c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1.25">
      <c r="A234" s="9" t="s">
        <v>222</v>
      </c>
      <c r="B234" s="9" t="s">
        <v>33</v>
      </c>
      <c r="C234" s="9"/>
      <c r="D234" s="9"/>
      <c r="E234" s="24">
        <f aca="true" t="shared" si="97" ref="E234:M234">E82+E83+E86+E87</f>
        <v>0</v>
      </c>
      <c r="F234" s="10">
        <f t="shared" si="97"/>
        <v>0</v>
      </c>
      <c r="G234" s="24">
        <f t="shared" si="97"/>
        <v>0</v>
      </c>
      <c r="H234" s="10">
        <f t="shared" si="97"/>
        <v>0</v>
      </c>
      <c r="I234" s="24">
        <f t="shared" si="97"/>
        <v>0</v>
      </c>
      <c r="J234" s="10">
        <f t="shared" si="97"/>
        <v>0</v>
      </c>
      <c r="K234" s="10">
        <f t="shared" si="97"/>
        <v>0</v>
      </c>
      <c r="L234" s="10">
        <f t="shared" si="97"/>
        <v>0</v>
      </c>
      <c r="M234" s="10">
        <f t="shared" si="97"/>
        <v>0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7" ht="11.25">
      <c r="A235" s="9" t="s">
        <v>222</v>
      </c>
      <c r="B235" s="9" t="s">
        <v>38</v>
      </c>
      <c r="C235" s="9"/>
      <c r="D235" s="9"/>
      <c r="E235" s="24">
        <f aca="true" t="shared" si="98" ref="E235:M235">E84+E85+E88+E89</f>
        <v>0</v>
      </c>
      <c r="F235" s="10">
        <f t="shared" si="98"/>
        <v>0</v>
      </c>
      <c r="G235" s="24">
        <f t="shared" si="98"/>
        <v>0</v>
      </c>
      <c r="H235" s="10">
        <f t="shared" si="98"/>
        <v>0</v>
      </c>
      <c r="I235" s="24">
        <f t="shared" si="98"/>
        <v>0</v>
      </c>
      <c r="J235" s="10">
        <f t="shared" si="98"/>
        <v>0</v>
      </c>
      <c r="K235" s="10">
        <f t="shared" si="98"/>
        <v>0</v>
      </c>
      <c r="L235" s="10">
        <f t="shared" si="98"/>
        <v>0</v>
      </c>
      <c r="M235" s="10">
        <f t="shared" si="98"/>
        <v>0</v>
      </c>
      <c r="N235" s="12"/>
      <c r="O235" s="8"/>
      <c r="P235" s="8"/>
      <c r="Q235" s="12"/>
      <c r="R235" s="12"/>
      <c r="S235" s="9"/>
      <c r="T235" s="9"/>
      <c r="U235" s="9"/>
      <c r="V235" s="9"/>
      <c r="W235" s="9"/>
      <c r="X235" s="9"/>
      <c r="Y235" s="9"/>
      <c r="Z235" s="5"/>
      <c r="AA235" s="5"/>
    </row>
    <row r="236" spans="1:27" ht="11.25">
      <c r="A236" s="9" t="s">
        <v>117</v>
      </c>
      <c r="B236" s="9" t="s">
        <v>33</v>
      </c>
      <c r="C236" s="9"/>
      <c r="D236" s="9"/>
      <c r="E236" s="24">
        <f aca="true" t="shared" si="99" ref="E236:M236">E90+E91</f>
        <v>0</v>
      </c>
      <c r="F236" s="10">
        <f t="shared" si="99"/>
        <v>0</v>
      </c>
      <c r="G236" s="24">
        <f t="shared" si="99"/>
        <v>0</v>
      </c>
      <c r="H236" s="10">
        <f t="shared" si="99"/>
        <v>0</v>
      </c>
      <c r="I236" s="24">
        <f t="shared" si="99"/>
        <v>0</v>
      </c>
      <c r="J236" s="10">
        <f t="shared" si="99"/>
        <v>0</v>
      </c>
      <c r="K236" s="10">
        <f t="shared" si="99"/>
        <v>0</v>
      </c>
      <c r="L236" s="10">
        <f t="shared" si="99"/>
        <v>0</v>
      </c>
      <c r="M236" s="10">
        <f t="shared" si="99"/>
        <v>0</v>
      </c>
      <c r="N236" s="12"/>
      <c r="O236" s="8"/>
      <c r="P236" s="8"/>
      <c r="Q236" s="12"/>
      <c r="R236" s="12"/>
      <c r="S236" s="9"/>
      <c r="T236" s="9"/>
      <c r="U236" s="9"/>
      <c r="V236" s="9"/>
      <c r="W236" s="9"/>
      <c r="X236" s="9"/>
      <c r="Y236" s="9"/>
      <c r="Z236" s="5"/>
      <c r="AA236" s="5"/>
    </row>
    <row r="237" spans="1:27" ht="11.25">
      <c r="A237" s="9" t="s">
        <v>117</v>
      </c>
      <c r="B237" s="9" t="s">
        <v>38</v>
      </c>
      <c r="C237" s="9"/>
      <c r="D237" s="9"/>
      <c r="E237" s="24">
        <f aca="true" t="shared" si="100" ref="E237:M237">E92+E93</f>
        <v>0</v>
      </c>
      <c r="F237" s="10">
        <f t="shared" si="100"/>
        <v>0</v>
      </c>
      <c r="G237" s="24">
        <f t="shared" si="100"/>
        <v>0</v>
      </c>
      <c r="H237" s="10">
        <f t="shared" si="100"/>
        <v>0</v>
      </c>
      <c r="I237" s="24">
        <f t="shared" si="100"/>
        <v>0</v>
      </c>
      <c r="J237" s="10">
        <f t="shared" si="100"/>
        <v>0</v>
      </c>
      <c r="K237" s="10">
        <f t="shared" si="100"/>
        <v>0</v>
      </c>
      <c r="L237" s="10">
        <f t="shared" si="100"/>
        <v>0</v>
      </c>
      <c r="M237" s="10">
        <f t="shared" si="100"/>
        <v>0</v>
      </c>
      <c r="N237" s="12"/>
      <c r="O237" s="8"/>
      <c r="P237" s="8"/>
      <c r="Q237" s="12"/>
      <c r="R237" s="12"/>
      <c r="S237" s="9"/>
      <c r="T237" s="9"/>
      <c r="U237" s="9"/>
      <c r="V237" s="9"/>
      <c r="W237" s="9"/>
      <c r="X237" s="9"/>
      <c r="Y237" s="9"/>
      <c r="Z237" s="5"/>
      <c r="AA237" s="5"/>
    </row>
    <row r="238" spans="1:27" ht="11.25">
      <c r="A238" s="9" t="s">
        <v>127</v>
      </c>
      <c r="B238" s="9" t="s">
        <v>33</v>
      </c>
      <c r="C238" s="9"/>
      <c r="D238" s="9"/>
      <c r="E238" s="24">
        <f aca="true" t="shared" si="101" ref="E238:M238">E98+E99</f>
        <v>516</v>
      </c>
      <c r="F238" s="10">
        <f t="shared" si="101"/>
        <v>7443</v>
      </c>
      <c r="G238" s="24">
        <f t="shared" si="101"/>
        <v>0</v>
      </c>
      <c r="H238" s="10">
        <f t="shared" si="101"/>
        <v>0</v>
      </c>
      <c r="I238" s="24">
        <f t="shared" si="101"/>
        <v>516</v>
      </c>
      <c r="J238" s="10">
        <f t="shared" si="101"/>
        <v>7443</v>
      </c>
      <c r="K238" s="10">
        <f t="shared" si="101"/>
        <v>496.2</v>
      </c>
      <c r="L238" s="10">
        <f t="shared" si="101"/>
        <v>0</v>
      </c>
      <c r="M238" s="10">
        <f t="shared" si="101"/>
        <v>496.2</v>
      </c>
      <c r="N238" s="12"/>
      <c r="O238" s="8"/>
      <c r="P238" s="8"/>
      <c r="Q238" s="12"/>
      <c r="R238" s="12"/>
      <c r="S238" s="9"/>
      <c r="T238" s="9"/>
      <c r="U238" s="9"/>
      <c r="V238" s="9"/>
      <c r="W238" s="9"/>
      <c r="X238" s="9"/>
      <c r="Y238" s="9"/>
      <c r="Z238" s="5"/>
      <c r="AA238" s="5"/>
    </row>
    <row r="239" spans="1:27" ht="11.25">
      <c r="A239" s="9" t="s">
        <v>127</v>
      </c>
      <c r="B239" s="9" t="s">
        <v>38</v>
      </c>
      <c r="C239" s="9"/>
      <c r="D239" s="9"/>
      <c r="E239" s="24">
        <f aca="true" t="shared" si="102" ref="E239:M239">E100+E101</f>
        <v>20</v>
      </c>
      <c r="F239" s="10">
        <f t="shared" si="102"/>
        <v>179</v>
      </c>
      <c r="G239" s="24">
        <f t="shared" si="102"/>
        <v>0</v>
      </c>
      <c r="H239" s="10">
        <f t="shared" si="102"/>
        <v>0</v>
      </c>
      <c r="I239" s="24">
        <f t="shared" si="102"/>
        <v>20</v>
      </c>
      <c r="J239" s="10">
        <f t="shared" si="102"/>
        <v>179</v>
      </c>
      <c r="K239" s="10">
        <f t="shared" si="102"/>
        <v>11.933333333333334</v>
      </c>
      <c r="L239" s="10">
        <f t="shared" si="102"/>
        <v>0</v>
      </c>
      <c r="M239" s="10">
        <f t="shared" si="102"/>
        <v>11.933333333333334</v>
      </c>
      <c r="N239" s="12"/>
      <c r="O239" s="8"/>
      <c r="P239" s="8"/>
      <c r="Q239" s="12"/>
      <c r="R239" s="12"/>
      <c r="S239" s="9"/>
      <c r="T239" s="9"/>
      <c r="U239" s="9"/>
      <c r="V239" s="9"/>
      <c r="W239" s="9"/>
      <c r="X239" s="9"/>
      <c r="Y239" s="9"/>
      <c r="Z239" s="5"/>
      <c r="AA239" s="5"/>
    </row>
    <row r="240" spans="1:27" ht="11.25">
      <c r="A240" s="9" t="s">
        <v>223</v>
      </c>
      <c r="B240" s="9" t="s">
        <v>33</v>
      </c>
      <c r="C240" s="9"/>
      <c r="D240" s="9"/>
      <c r="E240" s="24">
        <f aca="true" t="shared" si="103" ref="E240:M240">E106+E107+E110+E111</f>
        <v>0</v>
      </c>
      <c r="F240" s="10">
        <f t="shared" si="103"/>
        <v>0</v>
      </c>
      <c r="G240" s="24">
        <f t="shared" si="103"/>
        <v>0</v>
      </c>
      <c r="H240" s="10">
        <f t="shared" si="103"/>
        <v>0</v>
      </c>
      <c r="I240" s="24">
        <f t="shared" si="103"/>
        <v>0</v>
      </c>
      <c r="J240" s="10">
        <f t="shared" si="103"/>
        <v>0</v>
      </c>
      <c r="K240" s="10">
        <f t="shared" si="103"/>
        <v>0</v>
      </c>
      <c r="L240" s="10">
        <f t="shared" si="103"/>
        <v>0</v>
      </c>
      <c r="M240" s="10">
        <f t="shared" si="103"/>
        <v>0</v>
      </c>
      <c r="N240" s="12"/>
      <c r="O240" s="8"/>
      <c r="P240" s="8"/>
      <c r="Q240" s="12"/>
      <c r="R240" s="12"/>
      <c r="S240" s="9"/>
      <c r="T240" s="9"/>
      <c r="U240" s="9"/>
      <c r="V240" s="9"/>
      <c r="W240" s="9"/>
      <c r="X240" s="9"/>
      <c r="Y240" s="9"/>
      <c r="Z240" s="5"/>
      <c r="AA240" s="5"/>
    </row>
    <row r="241" spans="1:27" ht="11.25">
      <c r="A241" s="9" t="s">
        <v>223</v>
      </c>
      <c r="B241" s="9" t="s">
        <v>38</v>
      </c>
      <c r="C241" s="9"/>
      <c r="D241" s="9"/>
      <c r="E241" s="24">
        <f aca="true" t="shared" si="104" ref="E241:M241">E108+E109+E112+E113</f>
        <v>0</v>
      </c>
      <c r="F241" s="10">
        <f t="shared" si="104"/>
        <v>0</v>
      </c>
      <c r="G241" s="24">
        <f t="shared" si="104"/>
        <v>0</v>
      </c>
      <c r="H241" s="10">
        <f t="shared" si="104"/>
        <v>0</v>
      </c>
      <c r="I241" s="24">
        <f t="shared" si="104"/>
        <v>0</v>
      </c>
      <c r="J241" s="10">
        <f t="shared" si="104"/>
        <v>0</v>
      </c>
      <c r="K241" s="10">
        <f t="shared" si="104"/>
        <v>0</v>
      </c>
      <c r="L241" s="10">
        <f t="shared" si="104"/>
        <v>0</v>
      </c>
      <c r="M241" s="10">
        <f t="shared" si="104"/>
        <v>0</v>
      </c>
      <c r="N241" s="12"/>
      <c r="O241" s="8"/>
      <c r="P241" s="12"/>
      <c r="Q241" s="12"/>
      <c r="R241" s="12"/>
      <c r="S241" s="9"/>
      <c r="T241" s="9"/>
      <c r="U241" s="9"/>
      <c r="V241" s="9"/>
      <c r="W241" s="9"/>
      <c r="X241" s="9"/>
      <c r="Y241" s="9"/>
      <c r="Z241" s="5"/>
      <c r="AA241" s="5"/>
    </row>
    <row r="242" spans="1:27" ht="11.25">
      <c r="A242" s="9" t="s">
        <v>147</v>
      </c>
      <c r="B242" s="9" t="s">
        <v>33</v>
      </c>
      <c r="C242" s="9"/>
      <c r="D242" s="9"/>
      <c r="E242" s="24">
        <f aca="true" t="shared" si="105" ref="E242:M242">E114+E115</f>
        <v>374</v>
      </c>
      <c r="F242" s="10">
        <f t="shared" si="105"/>
        <v>6927</v>
      </c>
      <c r="G242" s="24">
        <f t="shared" si="105"/>
        <v>0</v>
      </c>
      <c r="H242" s="10">
        <f t="shared" si="105"/>
        <v>0</v>
      </c>
      <c r="I242" s="24">
        <f t="shared" si="105"/>
        <v>374</v>
      </c>
      <c r="J242" s="10">
        <f t="shared" si="105"/>
        <v>6927</v>
      </c>
      <c r="K242" s="10">
        <f t="shared" si="105"/>
        <v>385</v>
      </c>
      <c r="L242" s="10">
        <f t="shared" si="105"/>
        <v>0</v>
      </c>
      <c r="M242" s="10">
        <f t="shared" si="105"/>
        <v>385</v>
      </c>
      <c r="N242" s="12"/>
      <c r="O242" s="8"/>
      <c r="P242" s="8"/>
      <c r="Q242" s="12"/>
      <c r="R242" s="12"/>
      <c r="S242" s="9"/>
      <c r="T242" s="9"/>
      <c r="U242" s="9"/>
      <c r="V242" s="9"/>
      <c r="W242" s="9"/>
      <c r="X242" s="9"/>
      <c r="Y242" s="9"/>
      <c r="Z242" s="5"/>
      <c r="AA242" s="5"/>
    </row>
    <row r="243" spans="1:27" ht="11.25">
      <c r="A243" s="9" t="s">
        <v>147</v>
      </c>
      <c r="B243" s="9" t="s">
        <v>38</v>
      </c>
      <c r="C243" s="9"/>
      <c r="D243" s="9"/>
      <c r="E243" s="24">
        <f aca="true" t="shared" si="106" ref="E243:M243">E116+E117</f>
        <v>0</v>
      </c>
      <c r="F243" s="10">
        <f t="shared" si="106"/>
        <v>0</v>
      </c>
      <c r="G243" s="24">
        <f t="shared" si="106"/>
        <v>0</v>
      </c>
      <c r="H243" s="10">
        <f t="shared" si="106"/>
        <v>0</v>
      </c>
      <c r="I243" s="24">
        <f t="shared" si="106"/>
        <v>0</v>
      </c>
      <c r="J243" s="10">
        <f t="shared" si="106"/>
        <v>0</v>
      </c>
      <c r="K243" s="10">
        <f t="shared" si="106"/>
        <v>0</v>
      </c>
      <c r="L243" s="10">
        <f t="shared" si="106"/>
        <v>0</v>
      </c>
      <c r="M243" s="10">
        <f t="shared" si="106"/>
        <v>0</v>
      </c>
      <c r="N243" s="8"/>
      <c r="O243" s="8"/>
      <c r="P243" s="8"/>
      <c r="Q243" s="8"/>
      <c r="R243" s="8"/>
      <c r="S243" s="9"/>
      <c r="T243" s="9"/>
      <c r="U243" s="9"/>
      <c r="V243" s="9"/>
      <c r="W243" s="9"/>
      <c r="X243" s="9"/>
      <c r="Y243" s="9"/>
      <c r="Z243" s="5"/>
      <c r="AA243" s="5"/>
    </row>
    <row r="244" spans="1:27" ht="11.25">
      <c r="A244" s="9" t="s">
        <v>152</v>
      </c>
      <c r="B244" s="9" t="s">
        <v>33</v>
      </c>
      <c r="C244" s="9"/>
      <c r="D244" s="9"/>
      <c r="E244" s="24">
        <f aca="true" t="shared" si="107" ref="E244:M244">E118+E119</f>
        <v>0</v>
      </c>
      <c r="F244" s="10">
        <f t="shared" si="107"/>
        <v>0</v>
      </c>
      <c r="G244" s="24">
        <f t="shared" si="107"/>
        <v>0</v>
      </c>
      <c r="H244" s="10">
        <f t="shared" si="107"/>
        <v>0</v>
      </c>
      <c r="I244" s="24">
        <f t="shared" si="107"/>
        <v>0</v>
      </c>
      <c r="J244" s="10">
        <f t="shared" si="107"/>
        <v>0</v>
      </c>
      <c r="K244" s="10">
        <f t="shared" si="107"/>
        <v>0</v>
      </c>
      <c r="L244" s="10">
        <f t="shared" si="107"/>
        <v>0</v>
      </c>
      <c r="M244" s="10">
        <f t="shared" si="107"/>
        <v>0</v>
      </c>
      <c r="N244" s="12"/>
      <c r="O244" s="8"/>
      <c r="P244" s="8"/>
      <c r="Q244" s="12"/>
      <c r="R244" s="12"/>
      <c r="S244" s="9"/>
      <c r="T244" s="9"/>
      <c r="U244" s="9"/>
      <c r="V244" s="9"/>
      <c r="W244" s="9"/>
      <c r="X244" s="9"/>
      <c r="Y244" s="9"/>
      <c r="Z244" s="5"/>
      <c r="AA244" s="5"/>
    </row>
    <row r="245" spans="1:27" ht="11.25">
      <c r="A245" s="9" t="s">
        <v>152</v>
      </c>
      <c r="B245" s="9" t="s">
        <v>38</v>
      </c>
      <c r="C245" s="9"/>
      <c r="D245" s="9"/>
      <c r="E245" s="24">
        <f aca="true" t="shared" si="108" ref="E245:M245">E120+E121</f>
        <v>0</v>
      </c>
      <c r="F245" s="10">
        <f t="shared" si="108"/>
        <v>0</v>
      </c>
      <c r="G245" s="24">
        <f t="shared" si="108"/>
        <v>0</v>
      </c>
      <c r="H245" s="10">
        <f t="shared" si="108"/>
        <v>0</v>
      </c>
      <c r="I245" s="24">
        <f t="shared" si="108"/>
        <v>0</v>
      </c>
      <c r="J245" s="10">
        <f t="shared" si="108"/>
        <v>0</v>
      </c>
      <c r="K245" s="10">
        <f t="shared" si="108"/>
        <v>0</v>
      </c>
      <c r="L245" s="10">
        <f t="shared" si="108"/>
        <v>0</v>
      </c>
      <c r="M245" s="10">
        <f t="shared" si="108"/>
        <v>0</v>
      </c>
      <c r="N245" s="12"/>
      <c r="O245" s="8"/>
      <c r="P245" s="8"/>
      <c r="Q245" s="12"/>
      <c r="R245" s="12"/>
      <c r="S245" s="9"/>
      <c r="T245" s="9"/>
      <c r="U245" s="9"/>
      <c r="V245" s="9"/>
      <c r="W245" s="9"/>
      <c r="X245" s="9"/>
      <c r="Y245" s="9"/>
      <c r="Z245" s="5"/>
      <c r="AA245" s="5"/>
    </row>
    <row r="246" spans="1:27" ht="11.25">
      <c r="A246" s="8" t="s">
        <v>224</v>
      </c>
      <c r="B246" s="9" t="s">
        <v>33</v>
      </c>
      <c r="C246" s="8"/>
      <c r="D246" s="8"/>
      <c r="E246" s="24">
        <f aca="true" t="shared" si="109" ref="E246:M246">E122+E123+E126+E127</f>
        <v>0</v>
      </c>
      <c r="F246" s="10">
        <f t="shared" si="109"/>
        <v>0</v>
      </c>
      <c r="G246" s="24">
        <f t="shared" si="109"/>
        <v>0</v>
      </c>
      <c r="H246" s="10">
        <f t="shared" si="109"/>
        <v>0</v>
      </c>
      <c r="I246" s="24">
        <f t="shared" si="109"/>
        <v>0</v>
      </c>
      <c r="J246" s="10">
        <f t="shared" si="109"/>
        <v>0</v>
      </c>
      <c r="K246" s="10">
        <f t="shared" si="109"/>
        <v>0</v>
      </c>
      <c r="L246" s="10">
        <f t="shared" si="109"/>
        <v>0</v>
      </c>
      <c r="M246" s="10">
        <f t="shared" si="109"/>
        <v>0</v>
      </c>
      <c r="N246" s="12"/>
      <c r="O246" s="8"/>
      <c r="P246" s="8"/>
      <c r="Q246" s="12"/>
      <c r="R246" s="12"/>
      <c r="S246" s="9"/>
      <c r="T246" s="9"/>
      <c r="U246" s="9"/>
      <c r="V246" s="9"/>
      <c r="W246" s="9"/>
      <c r="X246" s="9"/>
      <c r="Y246" s="9"/>
      <c r="Z246" s="5"/>
      <c r="AA246" s="5"/>
    </row>
    <row r="247" spans="1:27" ht="11.25">
      <c r="A247" s="8" t="s">
        <v>224</v>
      </c>
      <c r="B247" s="9" t="s">
        <v>38</v>
      </c>
      <c r="C247" s="8"/>
      <c r="D247" s="8"/>
      <c r="E247" s="24">
        <f aca="true" t="shared" si="110" ref="E247:M247">E124+E125+E128+E129</f>
        <v>0</v>
      </c>
      <c r="F247" s="10">
        <f t="shared" si="110"/>
        <v>0</v>
      </c>
      <c r="G247" s="24">
        <f t="shared" si="110"/>
        <v>0</v>
      </c>
      <c r="H247" s="10">
        <f t="shared" si="110"/>
        <v>0</v>
      </c>
      <c r="I247" s="24">
        <f t="shared" si="110"/>
        <v>0</v>
      </c>
      <c r="J247" s="10">
        <f t="shared" si="110"/>
        <v>0</v>
      </c>
      <c r="K247" s="10">
        <f t="shared" si="110"/>
        <v>0</v>
      </c>
      <c r="L247" s="10">
        <f t="shared" si="110"/>
        <v>0</v>
      </c>
      <c r="M247" s="10">
        <f t="shared" si="110"/>
        <v>0</v>
      </c>
      <c r="N247" s="12"/>
      <c r="O247" s="8"/>
      <c r="P247" s="8"/>
      <c r="Q247" s="12"/>
      <c r="R247" s="12"/>
      <c r="S247" s="9"/>
      <c r="T247" s="9"/>
      <c r="U247" s="9"/>
      <c r="V247" s="9"/>
      <c r="W247" s="9"/>
      <c r="X247" s="9"/>
      <c r="Y247" s="9"/>
      <c r="Z247" s="5"/>
      <c r="AA247" s="5"/>
    </row>
    <row r="248" spans="1:27" ht="11.25">
      <c r="A248" s="8" t="str">
        <f>A130</f>
        <v>Pharmacy D PHM</v>
      </c>
      <c r="B248" s="9" t="s">
        <v>33</v>
      </c>
      <c r="C248" s="8"/>
      <c r="D248" s="8"/>
      <c r="E248" s="24">
        <f aca="true" t="shared" si="111" ref="E248:M248">E130+E131</f>
        <v>0</v>
      </c>
      <c r="F248" s="10">
        <f t="shared" si="111"/>
        <v>0</v>
      </c>
      <c r="G248" s="24">
        <f t="shared" si="111"/>
        <v>0</v>
      </c>
      <c r="H248" s="10">
        <f t="shared" si="111"/>
        <v>0</v>
      </c>
      <c r="I248" s="24">
        <f t="shared" si="111"/>
        <v>0</v>
      </c>
      <c r="J248" s="10">
        <f t="shared" si="111"/>
        <v>0</v>
      </c>
      <c r="K248" s="10">
        <f t="shared" si="111"/>
        <v>0</v>
      </c>
      <c r="L248" s="10">
        <f t="shared" si="111"/>
        <v>0</v>
      </c>
      <c r="M248" s="10">
        <f t="shared" si="111"/>
        <v>0</v>
      </c>
      <c r="N248" s="12"/>
      <c r="O248" s="8"/>
      <c r="P248" s="8"/>
      <c r="Q248" s="12"/>
      <c r="R248" s="12"/>
      <c r="S248" s="9"/>
      <c r="T248" s="9"/>
      <c r="U248" s="9"/>
      <c r="V248" s="9"/>
      <c r="W248" s="9"/>
      <c r="X248" s="9"/>
      <c r="Y248" s="9"/>
      <c r="Z248" s="5"/>
      <c r="AA248" s="5"/>
    </row>
    <row r="249" spans="1:27" ht="11.25">
      <c r="A249" s="8" t="str">
        <f>A131</f>
        <v>Pharmacy D PHM</v>
      </c>
      <c r="B249" s="9" t="s">
        <v>38</v>
      </c>
      <c r="C249" s="8"/>
      <c r="D249" s="8"/>
      <c r="E249" s="24">
        <f aca="true" t="shared" si="112" ref="E249:M249">E132+E133</f>
        <v>0</v>
      </c>
      <c r="F249" s="10">
        <f t="shared" si="112"/>
        <v>0</v>
      </c>
      <c r="G249" s="24">
        <f t="shared" si="112"/>
        <v>0</v>
      </c>
      <c r="H249" s="10">
        <f t="shared" si="112"/>
        <v>0</v>
      </c>
      <c r="I249" s="24">
        <f t="shared" si="112"/>
        <v>0</v>
      </c>
      <c r="J249" s="10">
        <f t="shared" si="112"/>
        <v>0</v>
      </c>
      <c r="K249" s="10">
        <f t="shared" si="112"/>
        <v>0</v>
      </c>
      <c r="L249" s="10">
        <f t="shared" si="112"/>
        <v>0</v>
      </c>
      <c r="M249" s="10">
        <f t="shared" si="112"/>
        <v>0</v>
      </c>
      <c r="N249" s="12"/>
      <c r="O249" s="8"/>
      <c r="P249" s="8"/>
      <c r="Q249" s="12"/>
      <c r="R249" s="12"/>
      <c r="S249" s="9"/>
      <c r="T249" s="9"/>
      <c r="U249" s="9"/>
      <c r="V249" s="9"/>
      <c r="W249" s="9"/>
      <c r="X249" s="9"/>
      <c r="Y249" s="9"/>
      <c r="Z249" s="5"/>
      <c r="AA249" s="5"/>
    </row>
    <row r="250" spans="1:27" ht="11.25">
      <c r="A250" s="9" t="s">
        <v>177</v>
      </c>
      <c r="B250" s="9" t="s">
        <v>33</v>
      </c>
      <c r="C250" s="9"/>
      <c r="D250" s="9"/>
      <c r="E250" s="24">
        <f aca="true" t="shared" si="113" ref="E250:M250">E138+E139</f>
        <v>232</v>
      </c>
      <c r="F250" s="10">
        <f t="shared" si="113"/>
        <v>3558.5</v>
      </c>
      <c r="G250" s="24">
        <f t="shared" si="113"/>
        <v>0</v>
      </c>
      <c r="H250" s="10">
        <f t="shared" si="113"/>
        <v>0</v>
      </c>
      <c r="I250" s="24">
        <f t="shared" si="113"/>
        <v>232</v>
      </c>
      <c r="J250" s="10">
        <f t="shared" si="113"/>
        <v>3558.5</v>
      </c>
      <c r="K250" s="10">
        <f t="shared" si="113"/>
        <v>222.40625</v>
      </c>
      <c r="L250" s="10">
        <f t="shared" si="113"/>
        <v>0</v>
      </c>
      <c r="M250" s="10">
        <f t="shared" si="113"/>
        <v>222.40625</v>
      </c>
      <c r="N250" s="12"/>
      <c r="O250" s="8"/>
      <c r="P250" s="8"/>
      <c r="Q250" s="12"/>
      <c r="R250" s="12"/>
      <c r="S250" s="9"/>
      <c r="T250" s="9"/>
      <c r="U250" s="9"/>
      <c r="V250" s="9"/>
      <c r="W250" s="9"/>
      <c r="X250" s="9"/>
      <c r="Y250" s="9"/>
      <c r="Z250" s="5"/>
      <c r="AA250" s="5"/>
    </row>
    <row r="251" spans="1:27" ht="11.25">
      <c r="A251" s="9" t="s">
        <v>177</v>
      </c>
      <c r="B251" s="9" t="s">
        <v>38</v>
      </c>
      <c r="C251" s="9"/>
      <c r="D251" s="9"/>
      <c r="E251" s="24">
        <f aca="true" t="shared" si="114" ref="E251:M251">E140+E141</f>
        <v>20</v>
      </c>
      <c r="F251" s="10">
        <f t="shared" si="114"/>
        <v>175.5</v>
      </c>
      <c r="G251" s="24">
        <f t="shared" si="114"/>
        <v>0</v>
      </c>
      <c r="H251" s="10">
        <f t="shared" si="114"/>
        <v>0</v>
      </c>
      <c r="I251" s="24">
        <f t="shared" si="114"/>
        <v>20</v>
      </c>
      <c r="J251" s="10">
        <f t="shared" si="114"/>
        <v>175.5</v>
      </c>
      <c r="K251" s="10">
        <f t="shared" si="114"/>
        <v>10.96875</v>
      </c>
      <c r="L251" s="10">
        <f t="shared" si="114"/>
        <v>0</v>
      </c>
      <c r="M251" s="10">
        <f t="shared" si="114"/>
        <v>10.96875</v>
      </c>
      <c r="N251" s="12"/>
      <c r="O251" s="8"/>
      <c r="P251" s="8"/>
      <c r="Q251" s="12"/>
      <c r="R251" s="12"/>
      <c r="S251" s="9"/>
      <c r="T251" s="9"/>
      <c r="U251" s="9"/>
      <c r="V251" s="9"/>
      <c r="W251" s="9"/>
      <c r="X251" s="9"/>
      <c r="Y251" s="9"/>
      <c r="Z251" s="5"/>
      <c r="AA251" s="5"/>
    </row>
    <row r="252" spans="1:27" ht="11.25">
      <c r="A252" s="9" t="s">
        <v>49</v>
      </c>
      <c r="B252" s="9" t="s">
        <v>33</v>
      </c>
      <c r="C252" s="23"/>
      <c r="D252" s="23"/>
      <c r="E252" s="24">
        <f aca="true" t="shared" si="115" ref="E252:M252">E216+E218+E220+E222</f>
        <v>2209</v>
      </c>
      <c r="F252" s="10">
        <f t="shared" si="115"/>
        <v>22865</v>
      </c>
      <c r="G252" s="24">
        <f t="shared" si="115"/>
        <v>0</v>
      </c>
      <c r="H252" s="10">
        <f t="shared" si="115"/>
        <v>0</v>
      </c>
      <c r="I252" s="24">
        <f t="shared" si="115"/>
        <v>2209</v>
      </c>
      <c r="J252" s="10">
        <f t="shared" si="115"/>
        <v>22865</v>
      </c>
      <c r="K252" s="10">
        <f t="shared" si="115"/>
        <v>1905.4166666666667</v>
      </c>
      <c r="L252" s="10">
        <f t="shared" si="115"/>
        <v>0</v>
      </c>
      <c r="M252" s="10">
        <f t="shared" si="115"/>
        <v>1905.4166666666667</v>
      </c>
      <c r="N252" s="12"/>
      <c r="O252" s="8"/>
      <c r="P252" s="8"/>
      <c r="Q252" s="12"/>
      <c r="R252" s="12"/>
      <c r="S252" s="9"/>
      <c r="T252" s="9"/>
      <c r="U252" s="9"/>
      <c r="V252" s="9"/>
      <c r="W252" s="9"/>
      <c r="X252" s="9"/>
      <c r="Y252" s="9"/>
      <c r="Z252" s="5"/>
      <c r="AA252" s="5"/>
    </row>
    <row r="253" spans="1:27" ht="11.25">
      <c r="A253" s="9" t="s">
        <v>49</v>
      </c>
      <c r="B253" s="9" t="s">
        <v>38</v>
      </c>
      <c r="C253" s="23"/>
      <c r="D253" s="23"/>
      <c r="E253" s="24">
        <f aca="true" t="shared" si="116" ref="E253:M253">E217+E219+E221+E223</f>
        <v>1865</v>
      </c>
      <c r="F253" s="10">
        <f t="shared" si="116"/>
        <v>6541</v>
      </c>
      <c r="G253" s="24">
        <f t="shared" si="116"/>
        <v>0</v>
      </c>
      <c r="H253" s="10">
        <f t="shared" si="116"/>
        <v>0</v>
      </c>
      <c r="I253" s="24">
        <f t="shared" si="116"/>
        <v>1865</v>
      </c>
      <c r="J253" s="10">
        <f t="shared" si="116"/>
        <v>6541</v>
      </c>
      <c r="K253" s="10">
        <f t="shared" si="116"/>
        <v>545.0833333333334</v>
      </c>
      <c r="L253" s="10">
        <f t="shared" si="116"/>
        <v>0</v>
      </c>
      <c r="M253" s="10">
        <f t="shared" si="116"/>
        <v>545.0833333333334</v>
      </c>
      <c r="N253" s="12"/>
      <c r="O253" s="8"/>
      <c r="P253" s="8"/>
      <c r="Q253" s="12"/>
      <c r="R253" s="12"/>
      <c r="S253" s="9"/>
      <c r="T253" s="9"/>
      <c r="U253" s="9"/>
      <c r="V253" s="9"/>
      <c r="W253" s="9"/>
      <c r="X253" s="9"/>
      <c r="Y253" s="9"/>
      <c r="Z253" s="5"/>
      <c r="AA253" s="5"/>
    </row>
    <row r="254" spans="1:27" ht="11.25">
      <c r="A254" s="9" t="s">
        <v>40</v>
      </c>
      <c r="B254" s="9" t="s">
        <v>33</v>
      </c>
      <c r="C254" s="23"/>
      <c r="D254" s="23"/>
      <c r="E254" s="24">
        <f aca="true" t="shared" si="117" ref="E254:M254">E228+E230+E232+E234+E236+E238+E240+E242+E244+E246+E248+E250+E252</f>
        <v>20710</v>
      </c>
      <c r="F254" s="10">
        <f t="shared" si="117"/>
        <v>283349.5</v>
      </c>
      <c r="G254" s="24">
        <f t="shared" si="117"/>
        <v>0</v>
      </c>
      <c r="H254" s="10">
        <f t="shared" si="117"/>
        <v>0</v>
      </c>
      <c r="I254" s="24">
        <f t="shared" si="117"/>
        <v>20710</v>
      </c>
      <c r="J254" s="10">
        <f t="shared" si="117"/>
        <v>283349.5</v>
      </c>
      <c r="K254" s="10">
        <f t="shared" si="117"/>
        <v>19179.42291666667</v>
      </c>
      <c r="L254" s="10">
        <f t="shared" si="117"/>
        <v>0</v>
      </c>
      <c r="M254" s="10">
        <f t="shared" si="117"/>
        <v>19179.42291666667</v>
      </c>
      <c r="N254" s="12"/>
      <c r="O254" s="8"/>
      <c r="P254" s="8"/>
      <c r="Q254" s="12"/>
      <c r="R254" s="12"/>
      <c r="S254" s="9"/>
      <c r="T254" s="9"/>
      <c r="U254" s="9"/>
      <c r="V254" s="9"/>
      <c r="W254" s="9"/>
      <c r="X254" s="9"/>
      <c r="Y254" s="9"/>
      <c r="Z254" s="5"/>
      <c r="AA254" s="5"/>
    </row>
    <row r="255" spans="1:27" ht="11.25">
      <c r="A255" s="9" t="s">
        <v>40</v>
      </c>
      <c r="B255" s="9" t="s">
        <v>38</v>
      </c>
      <c r="C255" s="23"/>
      <c r="D255" s="23"/>
      <c r="E255" s="24">
        <f aca="true" t="shared" si="118" ref="E255:M255">E229+E231+E233+E235+E237+E239+E241+E243+E245+E247+E249+E251+E253</f>
        <v>2957</v>
      </c>
      <c r="F255" s="10">
        <f t="shared" si="118"/>
        <v>14135.5</v>
      </c>
      <c r="G255" s="24">
        <f t="shared" si="118"/>
        <v>0</v>
      </c>
      <c r="H255" s="10">
        <f t="shared" si="118"/>
        <v>0</v>
      </c>
      <c r="I255" s="24">
        <f t="shared" si="118"/>
        <v>2957</v>
      </c>
      <c r="J255" s="10">
        <f t="shared" si="118"/>
        <v>14135.5</v>
      </c>
      <c r="K255" s="10">
        <f t="shared" si="118"/>
        <v>1050.6520833333334</v>
      </c>
      <c r="L255" s="10">
        <f t="shared" si="118"/>
        <v>0</v>
      </c>
      <c r="M255" s="10">
        <f t="shared" si="118"/>
        <v>1050.6520833333334</v>
      </c>
      <c r="N255" s="12"/>
      <c r="O255" s="8"/>
      <c r="P255" s="8"/>
      <c r="Q255" s="12"/>
      <c r="R255" s="12"/>
      <c r="S255" s="9"/>
      <c r="T255" s="9"/>
      <c r="U255" s="9"/>
      <c r="V255" s="9"/>
      <c r="W255" s="9"/>
      <c r="X255" s="9"/>
      <c r="Y255" s="9"/>
      <c r="Z255" s="5"/>
      <c r="AA255" s="5"/>
    </row>
    <row r="256" spans="1:27" ht="11.25">
      <c r="A256" s="9" t="s">
        <v>40</v>
      </c>
      <c r="B256" s="23"/>
      <c r="C256" s="23"/>
      <c r="D256" s="23"/>
      <c r="E256" s="24">
        <f aca="true" t="shared" si="119" ref="E256:M256">E254+E255</f>
        <v>23667</v>
      </c>
      <c r="F256" s="10">
        <f t="shared" si="119"/>
        <v>297485</v>
      </c>
      <c r="G256" s="24">
        <f t="shared" si="119"/>
        <v>0</v>
      </c>
      <c r="H256" s="10">
        <f t="shared" si="119"/>
        <v>0</v>
      </c>
      <c r="I256" s="24">
        <f t="shared" si="119"/>
        <v>23667</v>
      </c>
      <c r="J256" s="10">
        <f t="shared" si="119"/>
        <v>297485</v>
      </c>
      <c r="K256" s="10">
        <f t="shared" si="119"/>
        <v>20230.075000000004</v>
      </c>
      <c r="L256" s="10">
        <f t="shared" si="119"/>
        <v>0</v>
      </c>
      <c r="M256" s="10">
        <f t="shared" si="119"/>
        <v>20230.075000000004</v>
      </c>
      <c r="N256" s="12"/>
      <c r="O256" s="8"/>
      <c r="P256" s="12"/>
      <c r="Q256" s="12"/>
      <c r="R256" s="12"/>
      <c r="S256" s="9"/>
      <c r="T256" s="9"/>
      <c r="U256" s="9"/>
      <c r="V256" s="9"/>
      <c r="W256" s="9"/>
      <c r="X256" s="9"/>
      <c r="Y256" s="9"/>
      <c r="Z256" s="5"/>
      <c r="AA256" s="5"/>
    </row>
    <row r="257" spans="1:25" ht="11.25">
      <c r="A257" s="9" t="s">
        <v>182</v>
      </c>
      <c r="B257" s="9" t="s">
        <v>33</v>
      </c>
      <c r="C257" s="9"/>
      <c r="D257" s="9"/>
      <c r="E257" s="24">
        <f aca="true" t="shared" si="120" ref="E257:M257">E147+E148</f>
        <v>20710</v>
      </c>
      <c r="F257" s="10">
        <f t="shared" si="120"/>
        <v>283349.5</v>
      </c>
      <c r="G257" s="24">
        <f t="shared" si="120"/>
        <v>0</v>
      </c>
      <c r="H257" s="10">
        <f t="shared" si="120"/>
        <v>0</v>
      </c>
      <c r="I257" s="24">
        <f t="shared" si="120"/>
        <v>20710</v>
      </c>
      <c r="J257" s="10">
        <f t="shared" si="120"/>
        <v>283349.5</v>
      </c>
      <c r="K257" s="10">
        <f t="shared" si="120"/>
        <v>19179</v>
      </c>
      <c r="L257" s="10">
        <f t="shared" si="120"/>
        <v>0</v>
      </c>
      <c r="M257" s="10">
        <f t="shared" si="120"/>
        <v>19179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1.25">
      <c r="A258" s="9" t="s">
        <v>182</v>
      </c>
      <c r="B258" s="9" t="s">
        <v>38</v>
      </c>
      <c r="C258" s="9"/>
      <c r="D258" s="9"/>
      <c r="E258" s="24">
        <f aca="true" t="shared" si="121" ref="E258:M258">E149+E150</f>
        <v>2956</v>
      </c>
      <c r="F258" s="10">
        <f t="shared" si="121"/>
        <v>14132.5</v>
      </c>
      <c r="G258" s="24">
        <f t="shared" si="121"/>
        <v>0</v>
      </c>
      <c r="H258" s="10">
        <f t="shared" si="121"/>
        <v>0</v>
      </c>
      <c r="I258" s="24">
        <f t="shared" si="121"/>
        <v>2956</v>
      </c>
      <c r="J258" s="10">
        <f t="shared" si="121"/>
        <v>14132.5</v>
      </c>
      <c r="K258" s="10">
        <f t="shared" si="121"/>
        <v>1051</v>
      </c>
      <c r="L258" s="10">
        <f t="shared" si="121"/>
        <v>0</v>
      </c>
      <c r="M258" s="10">
        <f t="shared" si="121"/>
        <v>1051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1.25">
      <c r="A259" s="9" t="s">
        <v>187</v>
      </c>
      <c r="B259" s="9" t="s">
        <v>33</v>
      </c>
      <c r="C259" s="9"/>
      <c r="D259" s="9"/>
      <c r="E259" s="24">
        <f aca="true" t="shared" si="122" ref="E259:M259">E151+E152</f>
        <v>0</v>
      </c>
      <c r="F259" s="10">
        <f t="shared" si="122"/>
        <v>0</v>
      </c>
      <c r="G259" s="24">
        <f t="shared" si="122"/>
        <v>0</v>
      </c>
      <c r="H259" s="10">
        <f t="shared" si="122"/>
        <v>0</v>
      </c>
      <c r="I259" s="24">
        <f t="shared" si="122"/>
        <v>0</v>
      </c>
      <c r="J259" s="10">
        <f t="shared" si="122"/>
        <v>0</v>
      </c>
      <c r="K259" s="10">
        <f t="shared" si="122"/>
        <v>0</v>
      </c>
      <c r="L259" s="10">
        <f t="shared" si="122"/>
        <v>0</v>
      </c>
      <c r="M259" s="10">
        <f t="shared" si="122"/>
        <v>0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1.25">
      <c r="A260" s="9" t="s">
        <v>187</v>
      </c>
      <c r="B260" s="9" t="s">
        <v>38</v>
      </c>
      <c r="C260" s="9"/>
      <c r="D260" s="9"/>
      <c r="E260" s="24">
        <f aca="true" t="shared" si="123" ref="E260:M260">E153+E154</f>
        <v>1</v>
      </c>
      <c r="F260" s="10">
        <f t="shared" si="123"/>
        <v>3</v>
      </c>
      <c r="G260" s="24">
        <f t="shared" si="123"/>
        <v>0</v>
      </c>
      <c r="H260" s="10">
        <f t="shared" si="123"/>
        <v>0</v>
      </c>
      <c r="I260" s="24">
        <f t="shared" si="123"/>
        <v>1</v>
      </c>
      <c r="J260" s="10">
        <f t="shared" si="123"/>
        <v>3</v>
      </c>
      <c r="K260" s="10">
        <f t="shared" si="123"/>
        <v>0</v>
      </c>
      <c r="L260" s="10">
        <f t="shared" si="123"/>
        <v>0</v>
      </c>
      <c r="M260" s="10">
        <f t="shared" si="123"/>
        <v>0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1.25">
      <c r="A261" s="9" t="s">
        <v>192</v>
      </c>
      <c r="B261" s="9" t="s">
        <v>33</v>
      </c>
      <c r="C261" s="9"/>
      <c r="D261" s="9"/>
      <c r="E261" s="24">
        <f aca="true" t="shared" si="124" ref="E261:M261">E155+E156</f>
        <v>0</v>
      </c>
      <c r="F261" s="10">
        <f t="shared" si="124"/>
        <v>0</v>
      </c>
      <c r="G261" s="24">
        <f t="shared" si="124"/>
        <v>0</v>
      </c>
      <c r="H261" s="10">
        <f t="shared" si="124"/>
        <v>0</v>
      </c>
      <c r="I261" s="24">
        <f t="shared" si="124"/>
        <v>0</v>
      </c>
      <c r="J261" s="10">
        <f t="shared" si="124"/>
        <v>0</v>
      </c>
      <c r="K261" s="10">
        <f t="shared" si="124"/>
        <v>0</v>
      </c>
      <c r="L261" s="10">
        <f t="shared" si="124"/>
        <v>0</v>
      </c>
      <c r="M261" s="10">
        <f t="shared" si="124"/>
        <v>0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1.25">
      <c r="A262" s="9" t="s">
        <v>192</v>
      </c>
      <c r="B262" s="9" t="s">
        <v>38</v>
      </c>
      <c r="C262" s="9"/>
      <c r="D262" s="9"/>
      <c r="E262" s="24">
        <f aca="true" t="shared" si="125" ref="E262:M262">E157+E158</f>
        <v>0</v>
      </c>
      <c r="F262" s="10">
        <f t="shared" si="125"/>
        <v>0</v>
      </c>
      <c r="G262" s="24">
        <f t="shared" si="125"/>
        <v>0</v>
      </c>
      <c r="H262" s="10">
        <f t="shared" si="125"/>
        <v>0</v>
      </c>
      <c r="I262" s="24">
        <f t="shared" si="125"/>
        <v>0</v>
      </c>
      <c r="J262" s="10">
        <f t="shared" si="125"/>
        <v>0</v>
      </c>
      <c r="K262" s="10">
        <f t="shared" si="125"/>
        <v>0</v>
      </c>
      <c r="L262" s="10">
        <f t="shared" si="125"/>
        <v>0</v>
      </c>
      <c r="M262" s="10">
        <f t="shared" si="125"/>
        <v>0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1.25">
      <c r="A263" s="9" t="s">
        <v>225</v>
      </c>
      <c r="B263" s="9" t="s">
        <v>33</v>
      </c>
      <c r="C263" s="9"/>
      <c r="D263" s="9"/>
      <c r="E263" s="24">
        <f aca="true" t="shared" si="126" ref="E263:M263">E159+E160</f>
        <v>0</v>
      </c>
      <c r="F263" s="10">
        <f t="shared" si="126"/>
        <v>0</v>
      </c>
      <c r="G263" s="24">
        <f t="shared" si="126"/>
        <v>0</v>
      </c>
      <c r="H263" s="10">
        <f t="shared" si="126"/>
        <v>0</v>
      </c>
      <c r="I263" s="24">
        <f t="shared" si="126"/>
        <v>0</v>
      </c>
      <c r="J263" s="10">
        <f t="shared" si="126"/>
        <v>0</v>
      </c>
      <c r="K263" s="10">
        <f t="shared" si="126"/>
        <v>0</v>
      </c>
      <c r="L263" s="10">
        <f t="shared" si="126"/>
        <v>0</v>
      </c>
      <c r="M263" s="10">
        <f t="shared" si="126"/>
        <v>0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1.25">
      <c r="A264" s="9" t="s">
        <v>225</v>
      </c>
      <c r="B264" s="9" t="s">
        <v>38</v>
      </c>
      <c r="C264" s="9"/>
      <c r="D264" s="9"/>
      <c r="E264" s="24">
        <f aca="true" t="shared" si="127" ref="E264:M264">E161+E162</f>
        <v>0</v>
      </c>
      <c r="F264" s="10">
        <f t="shared" si="127"/>
        <v>0</v>
      </c>
      <c r="G264" s="24">
        <f t="shared" si="127"/>
        <v>0</v>
      </c>
      <c r="H264" s="10">
        <f t="shared" si="127"/>
        <v>0</v>
      </c>
      <c r="I264" s="24">
        <f t="shared" si="127"/>
        <v>0</v>
      </c>
      <c r="J264" s="10">
        <f t="shared" si="127"/>
        <v>0</v>
      </c>
      <c r="K264" s="10">
        <f t="shared" si="127"/>
        <v>0</v>
      </c>
      <c r="L264" s="10">
        <f t="shared" si="127"/>
        <v>0</v>
      </c>
      <c r="M264" s="10">
        <f t="shared" si="127"/>
        <v>0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1.25">
      <c r="A265" s="9" t="s">
        <v>202</v>
      </c>
      <c r="B265" s="9" t="s">
        <v>33</v>
      </c>
      <c r="C265" s="9"/>
      <c r="D265" s="9"/>
      <c r="E265" s="24">
        <f aca="true" t="shared" si="128" ref="E265:M265">E163+E164</f>
        <v>0</v>
      </c>
      <c r="F265" s="10">
        <f t="shared" si="128"/>
        <v>0</v>
      </c>
      <c r="G265" s="24">
        <f t="shared" si="128"/>
        <v>0</v>
      </c>
      <c r="H265" s="10">
        <f t="shared" si="128"/>
        <v>0</v>
      </c>
      <c r="I265" s="24">
        <f t="shared" si="128"/>
        <v>0</v>
      </c>
      <c r="J265" s="10">
        <f t="shared" si="128"/>
        <v>0</v>
      </c>
      <c r="K265" s="10">
        <f t="shared" si="128"/>
        <v>0</v>
      </c>
      <c r="L265" s="10">
        <f t="shared" si="128"/>
        <v>0</v>
      </c>
      <c r="M265" s="10">
        <f t="shared" si="128"/>
        <v>0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1.25">
      <c r="A266" s="9" t="s">
        <v>202</v>
      </c>
      <c r="B266" s="9" t="s">
        <v>38</v>
      </c>
      <c r="C266" s="9"/>
      <c r="D266" s="9"/>
      <c r="E266" s="24">
        <f aca="true" t="shared" si="129" ref="E266:M266">E165+E166</f>
        <v>0</v>
      </c>
      <c r="F266" s="10">
        <f t="shared" si="129"/>
        <v>0</v>
      </c>
      <c r="G266" s="24">
        <f t="shared" si="129"/>
        <v>0</v>
      </c>
      <c r="H266" s="10">
        <f t="shared" si="129"/>
        <v>0</v>
      </c>
      <c r="I266" s="24">
        <f t="shared" si="129"/>
        <v>0</v>
      </c>
      <c r="J266" s="10">
        <f t="shared" si="129"/>
        <v>0</v>
      </c>
      <c r="K266" s="10">
        <f t="shared" si="129"/>
        <v>0</v>
      </c>
      <c r="L266" s="10">
        <f t="shared" si="129"/>
        <v>0</v>
      </c>
      <c r="M266" s="10">
        <f t="shared" si="129"/>
        <v>0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1.25">
      <c r="A267" s="9" t="s">
        <v>207</v>
      </c>
      <c r="B267" s="9" t="s">
        <v>33</v>
      </c>
      <c r="C267" s="9"/>
      <c r="D267" s="23"/>
      <c r="E267" s="24">
        <f aca="true" t="shared" si="130" ref="E267:M267">E167+E168</f>
        <v>0</v>
      </c>
      <c r="F267" s="10">
        <f t="shared" si="130"/>
        <v>0</v>
      </c>
      <c r="G267" s="24">
        <f t="shared" si="130"/>
        <v>0</v>
      </c>
      <c r="H267" s="10">
        <f t="shared" si="130"/>
        <v>0</v>
      </c>
      <c r="I267" s="24">
        <f t="shared" si="130"/>
        <v>0</v>
      </c>
      <c r="J267" s="10">
        <f t="shared" si="130"/>
        <v>0</v>
      </c>
      <c r="K267" s="10">
        <f t="shared" si="130"/>
        <v>0</v>
      </c>
      <c r="L267" s="10">
        <f t="shared" si="130"/>
        <v>0</v>
      </c>
      <c r="M267" s="10">
        <f t="shared" si="130"/>
        <v>0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1.25">
      <c r="A268" s="9" t="s">
        <v>207</v>
      </c>
      <c r="B268" s="9" t="s">
        <v>38</v>
      </c>
      <c r="C268" s="9"/>
      <c r="D268" s="23"/>
      <c r="E268" s="24">
        <f aca="true" t="shared" si="131" ref="E268:M268">E169+E170</f>
        <v>0</v>
      </c>
      <c r="F268" s="10">
        <f t="shared" si="131"/>
        <v>0</v>
      </c>
      <c r="G268" s="24">
        <f t="shared" si="131"/>
        <v>0</v>
      </c>
      <c r="H268" s="10">
        <f t="shared" si="131"/>
        <v>0</v>
      </c>
      <c r="I268" s="24">
        <f t="shared" si="131"/>
        <v>0</v>
      </c>
      <c r="J268" s="10">
        <f t="shared" si="131"/>
        <v>0</v>
      </c>
      <c r="K268" s="10">
        <f t="shared" si="131"/>
        <v>0</v>
      </c>
      <c r="L268" s="10">
        <f t="shared" si="131"/>
        <v>0</v>
      </c>
      <c r="M268" s="10">
        <f t="shared" si="131"/>
        <v>0</v>
      </c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1.25">
      <c r="A269" s="9" t="s">
        <v>245</v>
      </c>
      <c r="B269" s="9" t="s">
        <v>33</v>
      </c>
      <c r="C269" s="9"/>
      <c r="D269" s="23"/>
      <c r="E269" s="24">
        <f>E171+E172</f>
        <v>0</v>
      </c>
      <c r="F269" s="10">
        <f aca="true" t="shared" si="132" ref="F269:M269">F171+F172</f>
        <v>0</v>
      </c>
      <c r="G269" s="24">
        <f t="shared" si="132"/>
        <v>0</v>
      </c>
      <c r="H269" s="10">
        <f t="shared" si="132"/>
        <v>0</v>
      </c>
      <c r="I269" s="24">
        <f t="shared" si="132"/>
        <v>0</v>
      </c>
      <c r="J269" s="10">
        <f t="shared" si="132"/>
        <v>0</v>
      </c>
      <c r="K269" s="10">
        <f t="shared" si="132"/>
        <v>0</v>
      </c>
      <c r="L269" s="10">
        <f t="shared" si="132"/>
        <v>0</v>
      </c>
      <c r="M269" s="10">
        <f t="shared" si="132"/>
        <v>0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1.25">
      <c r="A270" s="9" t="s">
        <v>245</v>
      </c>
      <c r="B270" s="9" t="s">
        <v>38</v>
      </c>
      <c r="C270" s="9"/>
      <c r="D270" s="23"/>
      <c r="E270" s="24">
        <f>E173+E174</f>
        <v>0</v>
      </c>
      <c r="F270" s="10">
        <f aca="true" t="shared" si="133" ref="F270:M270">F173+F174</f>
        <v>0</v>
      </c>
      <c r="G270" s="24">
        <f t="shared" si="133"/>
        <v>0</v>
      </c>
      <c r="H270" s="10">
        <f t="shared" si="133"/>
        <v>0</v>
      </c>
      <c r="I270" s="24">
        <f t="shared" si="133"/>
        <v>0</v>
      </c>
      <c r="J270" s="10">
        <f t="shared" si="133"/>
        <v>0</v>
      </c>
      <c r="K270" s="10">
        <f t="shared" si="133"/>
        <v>0</v>
      </c>
      <c r="L270" s="10">
        <f t="shared" si="133"/>
        <v>0</v>
      </c>
      <c r="M270" s="10">
        <f t="shared" si="133"/>
        <v>0</v>
      </c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1.25">
      <c r="A271" s="9" t="s">
        <v>40</v>
      </c>
      <c r="B271" s="9" t="s">
        <v>33</v>
      </c>
      <c r="C271" s="23"/>
      <c r="D271" s="23"/>
      <c r="E271" s="24">
        <f>E257+E259+E261+E263+E265+E267+E269</f>
        <v>20710</v>
      </c>
      <c r="F271" s="10">
        <f aca="true" t="shared" si="134" ref="F271:M271">F257+F259+F261+F263+F265+F267+F269</f>
        <v>283349.5</v>
      </c>
      <c r="G271" s="24">
        <f t="shared" si="134"/>
        <v>0</v>
      </c>
      <c r="H271" s="10">
        <f t="shared" si="134"/>
        <v>0</v>
      </c>
      <c r="I271" s="24">
        <f t="shared" si="134"/>
        <v>20710</v>
      </c>
      <c r="J271" s="10">
        <f t="shared" si="134"/>
        <v>283349.5</v>
      </c>
      <c r="K271" s="10">
        <f t="shared" si="134"/>
        <v>19179</v>
      </c>
      <c r="L271" s="10">
        <f t="shared" si="134"/>
        <v>0</v>
      </c>
      <c r="M271" s="10">
        <f t="shared" si="134"/>
        <v>19179</v>
      </c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1.25">
      <c r="A272" s="9" t="s">
        <v>40</v>
      </c>
      <c r="B272" s="9" t="s">
        <v>38</v>
      </c>
      <c r="C272" s="23"/>
      <c r="D272" s="23"/>
      <c r="E272" s="24">
        <f>E258+E260+E262+E264+E266+E268+E270</f>
        <v>2957</v>
      </c>
      <c r="F272" s="10">
        <f aca="true" t="shared" si="135" ref="F272:M272">F258+F260+F262+F264+F266+F268+F270</f>
        <v>14135.5</v>
      </c>
      <c r="G272" s="24">
        <f t="shared" si="135"/>
        <v>0</v>
      </c>
      <c r="H272" s="10">
        <f t="shared" si="135"/>
        <v>0</v>
      </c>
      <c r="I272" s="24">
        <f t="shared" si="135"/>
        <v>2957</v>
      </c>
      <c r="J272" s="10">
        <f t="shared" si="135"/>
        <v>14135.5</v>
      </c>
      <c r="K272" s="10">
        <f t="shared" si="135"/>
        <v>1051</v>
      </c>
      <c r="L272" s="10">
        <f t="shared" si="135"/>
        <v>0</v>
      </c>
      <c r="M272" s="10">
        <f t="shared" si="135"/>
        <v>1051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1.25">
      <c r="A273" s="9" t="s">
        <v>40</v>
      </c>
      <c r="B273" s="23"/>
      <c r="C273" s="23"/>
      <c r="D273" s="23"/>
      <c r="E273" s="24">
        <f aca="true" t="shared" si="136" ref="E273:M273">E271+E272</f>
        <v>23667</v>
      </c>
      <c r="F273" s="10">
        <f t="shared" si="136"/>
        <v>297485</v>
      </c>
      <c r="G273" s="24">
        <f t="shared" si="136"/>
        <v>0</v>
      </c>
      <c r="H273" s="10">
        <f t="shared" si="136"/>
        <v>0</v>
      </c>
      <c r="I273" s="24">
        <f t="shared" si="136"/>
        <v>23667</v>
      </c>
      <c r="J273" s="10">
        <f t="shared" si="136"/>
        <v>297485</v>
      </c>
      <c r="K273" s="10">
        <f t="shared" si="136"/>
        <v>20230</v>
      </c>
      <c r="L273" s="10">
        <f t="shared" si="136"/>
        <v>0</v>
      </c>
      <c r="M273" s="10">
        <f t="shared" si="136"/>
        <v>20230</v>
      </c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1.25">
      <c r="A274" s="9"/>
      <c r="B274" s="9"/>
      <c r="C274" s="9"/>
      <c r="D274" s="9"/>
      <c r="E274" s="24"/>
      <c r="F274" s="10"/>
      <c r="G274" s="24"/>
      <c r="H274" s="10"/>
      <c r="I274" s="24"/>
      <c r="J274" s="10"/>
      <c r="K274" s="10"/>
      <c r="L274" s="10"/>
      <c r="M274" s="10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1.25">
      <c r="A275" s="9" t="s">
        <v>212</v>
      </c>
      <c r="B275" s="9" t="s">
        <v>33</v>
      </c>
      <c r="C275" s="9"/>
      <c r="D275" s="9"/>
      <c r="E275" s="24">
        <f aca="true" t="shared" si="137" ref="E275:M275">E176+E177</f>
        <v>4113</v>
      </c>
      <c r="F275" s="10">
        <f t="shared" si="137"/>
        <v>57359</v>
      </c>
      <c r="G275" s="24">
        <f t="shared" si="137"/>
        <v>0</v>
      </c>
      <c r="H275" s="10">
        <f t="shared" si="137"/>
        <v>0</v>
      </c>
      <c r="I275" s="24">
        <f t="shared" si="137"/>
        <v>4113</v>
      </c>
      <c r="J275" s="10">
        <f t="shared" si="137"/>
        <v>57359</v>
      </c>
      <c r="K275" s="10">
        <f t="shared" si="137"/>
        <v>3824</v>
      </c>
      <c r="L275" s="10">
        <f t="shared" si="137"/>
        <v>0</v>
      </c>
      <c r="M275" s="10">
        <f t="shared" si="137"/>
        <v>3824</v>
      </c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7" ht="11.25">
      <c r="A276" s="9" t="s">
        <v>212</v>
      </c>
      <c r="B276" s="9" t="s">
        <v>38</v>
      </c>
      <c r="C276" s="9"/>
      <c r="D276" s="9"/>
      <c r="E276" s="24">
        <f aca="true" t="shared" si="138" ref="E276:M276">E178+E179</f>
        <v>54</v>
      </c>
      <c r="F276" s="10">
        <f t="shared" si="138"/>
        <v>456</v>
      </c>
      <c r="G276" s="24">
        <f t="shared" si="138"/>
        <v>0</v>
      </c>
      <c r="H276" s="10">
        <f t="shared" si="138"/>
        <v>0</v>
      </c>
      <c r="I276" s="24">
        <f t="shared" si="138"/>
        <v>54</v>
      </c>
      <c r="J276" s="10">
        <f t="shared" si="138"/>
        <v>456</v>
      </c>
      <c r="K276" s="10">
        <f t="shared" si="138"/>
        <v>30</v>
      </c>
      <c r="L276" s="10">
        <f t="shared" si="138"/>
        <v>0</v>
      </c>
      <c r="M276" s="10">
        <f t="shared" si="138"/>
        <v>30</v>
      </c>
      <c r="N276" s="12"/>
      <c r="O276" s="8"/>
      <c r="P276" s="12"/>
      <c r="Q276" s="8"/>
      <c r="R276" s="12"/>
      <c r="S276" s="9"/>
      <c r="T276" s="9"/>
      <c r="U276" s="9"/>
      <c r="V276" s="9"/>
      <c r="W276" s="9"/>
      <c r="X276" s="9"/>
      <c r="Y276" s="9"/>
      <c r="Z276" s="5"/>
      <c r="AA276" s="5"/>
    </row>
    <row r="277" spans="1:27" ht="11.25">
      <c r="A277" s="9" t="s">
        <v>213</v>
      </c>
      <c r="B277" s="9" t="s">
        <v>33</v>
      </c>
      <c r="C277" s="9"/>
      <c r="D277" s="9"/>
      <c r="E277" s="24">
        <f aca="true" t="shared" si="139" ref="E277:M277">E180+E181</f>
        <v>0</v>
      </c>
      <c r="F277" s="10">
        <f t="shared" si="139"/>
        <v>0</v>
      </c>
      <c r="G277" s="24">
        <f t="shared" si="139"/>
        <v>0</v>
      </c>
      <c r="H277" s="10">
        <f t="shared" si="139"/>
        <v>0</v>
      </c>
      <c r="I277" s="24">
        <f t="shared" si="139"/>
        <v>0</v>
      </c>
      <c r="J277" s="10">
        <f t="shared" si="139"/>
        <v>0</v>
      </c>
      <c r="K277" s="10">
        <f t="shared" si="139"/>
        <v>0</v>
      </c>
      <c r="L277" s="10">
        <f t="shared" si="139"/>
        <v>0</v>
      </c>
      <c r="M277" s="10">
        <f t="shared" si="139"/>
        <v>0</v>
      </c>
      <c r="N277" s="12"/>
      <c r="O277" s="8"/>
      <c r="P277" s="12"/>
      <c r="Q277" s="8"/>
      <c r="R277" s="12"/>
      <c r="S277" s="9"/>
      <c r="T277" s="9"/>
      <c r="U277" s="9"/>
      <c r="V277" s="9"/>
      <c r="W277" s="9"/>
      <c r="X277" s="9"/>
      <c r="Y277" s="9"/>
      <c r="Z277" s="5"/>
      <c r="AA277" s="5"/>
    </row>
    <row r="278" spans="1:27" ht="11.25">
      <c r="A278" s="9" t="s">
        <v>213</v>
      </c>
      <c r="B278" s="9" t="s">
        <v>38</v>
      </c>
      <c r="C278" s="9"/>
      <c r="D278" s="9"/>
      <c r="E278" s="24">
        <f aca="true" t="shared" si="140" ref="E278:M278">E182+E183</f>
        <v>24</v>
      </c>
      <c r="F278" s="10">
        <f t="shared" si="140"/>
        <v>105</v>
      </c>
      <c r="G278" s="24">
        <f t="shared" si="140"/>
        <v>0</v>
      </c>
      <c r="H278" s="10">
        <f t="shared" si="140"/>
        <v>0</v>
      </c>
      <c r="I278" s="24">
        <f t="shared" si="140"/>
        <v>24</v>
      </c>
      <c r="J278" s="10">
        <f t="shared" si="140"/>
        <v>105</v>
      </c>
      <c r="K278" s="10">
        <f t="shared" si="140"/>
        <v>7</v>
      </c>
      <c r="L278" s="10">
        <f t="shared" si="140"/>
        <v>0</v>
      </c>
      <c r="M278" s="10">
        <f t="shared" si="140"/>
        <v>7</v>
      </c>
      <c r="N278" s="12"/>
      <c r="O278" s="8"/>
      <c r="P278" s="12"/>
      <c r="Q278" s="8"/>
      <c r="R278" s="12"/>
      <c r="S278" s="9"/>
      <c r="T278" s="9"/>
      <c r="U278" s="9"/>
      <c r="V278" s="9"/>
      <c r="W278" s="9"/>
      <c r="X278" s="9"/>
      <c r="Y278" s="9"/>
      <c r="Z278" s="5"/>
      <c r="AA278" s="5"/>
    </row>
    <row r="279" spans="1:27" ht="11.25">
      <c r="A279" s="9" t="s">
        <v>214</v>
      </c>
      <c r="B279" s="9" t="s">
        <v>33</v>
      </c>
      <c r="C279" s="9"/>
      <c r="D279" s="9"/>
      <c r="E279" s="24">
        <f aca="true" t="shared" si="141" ref="E279:M279">E184+E185</f>
        <v>928</v>
      </c>
      <c r="F279" s="10">
        <f t="shared" si="141"/>
        <v>12589</v>
      </c>
      <c r="G279" s="24">
        <f t="shared" si="141"/>
        <v>0</v>
      </c>
      <c r="H279" s="10">
        <f t="shared" si="141"/>
        <v>0</v>
      </c>
      <c r="I279" s="24">
        <f t="shared" si="141"/>
        <v>928</v>
      </c>
      <c r="J279" s="10">
        <f t="shared" si="141"/>
        <v>12589</v>
      </c>
      <c r="K279" s="10">
        <f t="shared" si="141"/>
        <v>839</v>
      </c>
      <c r="L279" s="10">
        <f t="shared" si="141"/>
        <v>0</v>
      </c>
      <c r="M279" s="10">
        <f t="shared" si="141"/>
        <v>839</v>
      </c>
      <c r="N279" s="12"/>
      <c r="O279" s="8"/>
      <c r="P279" s="12"/>
      <c r="Q279" s="8"/>
      <c r="R279" s="12"/>
      <c r="S279" s="9"/>
      <c r="T279" s="9"/>
      <c r="U279" s="9"/>
      <c r="V279" s="9"/>
      <c r="W279" s="9"/>
      <c r="X279" s="9"/>
      <c r="Y279" s="9"/>
      <c r="Z279" s="5"/>
      <c r="AA279" s="5"/>
    </row>
    <row r="280" spans="1:27" ht="11.25">
      <c r="A280" s="9" t="s">
        <v>214</v>
      </c>
      <c r="B280" s="9" t="s">
        <v>38</v>
      </c>
      <c r="C280" s="9"/>
      <c r="D280" s="9"/>
      <c r="E280" s="24">
        <f aca="true" t="shared" si="142" ref="E280:M280">E186+E187</f>
        <v>88</v>
      </c>
      <c r="F280" s="10">
        <f t="shared" si="142"/>
        <v>635</v>
      </c>
      <c r="G280" s="24">
        <f t="shared" si="142"/>
        <v>0</v>
      </c>
      <c r="H280" s="10">
        <f t="shared" si="142"/>
        <v>0</v>
      </c>
      <c r="I280" s="24">
        <f t="shared" si="142"/>
        <v>88</v>
      </c>
      <c r="J280" s="10">
        <f t="shared" si="142"/>
        <v>635</v>
      </c>
      <c r="K280" s="10">
        <f t="shared" si="142"/>
        <v>43</v>
      </c>
      <c r="L280" s="10">
        <f t="shared" si="142"/>
        <v>0</v>
      </c>
      <c r="M280" s="10">
        <f t="shared" si="142"/>
        <v>43</v>
      </c>
      <c r="N280" s="12"/>
      <c r="O280" s="8"/>
      <c r="P280" s="12"/>
      <c r="Q280" s="8"/>
      <c r="R280" s="12"/>
      <c r="S280" s="9"/>
      <c r="T280" s="9"/>
      <c r="U280" s="9"/>
      <c r="V280" s="9"/>
      <c r="W280" s="9"/>
      <c r="X280" s="9"/>
      <c r="Y280" s="9"/>
      <c r="Z280" s="5"/>
      <c r="AA280" s="5"/>
    </row>
    <row r="281" spans="1:27" ht="11.25">
      <c r="A281" s="9" t="s">
        <v>215</v>
      </c>
      <c r="B281" s="9" t="s">
        <v>33</v>
      </c>
      <c r="C281" s="9"/>
      <c r="D281" s="9"/>
      <c r="E281" s="24">
        <f aca="true" t="shared" si="143" ref="E281:M281">E188+E189</f>
        <v>47</v>
      </c>
      <c r="F281" s="10">
        <f t="shared" si="143"/>
        <v>603</v>
      </c>
      <c r="G281" s="24">
        <f t="shared" si="143"/>
        <v>0</v>
      </c>
      <c r="H281" s="10">
        <f t="shared" si="143"/>
        <v>0</v>
      </c>
      <c r="I281" s="24">
        <f t="shared" si="143"/>
        <v>47</v>
      </c>
      <c r="J281" s="10">
        <f t="shared" si="143"/>
        <v>603</v>
      </c>
      <c r="K281" s="10">
        <f t="shared" si="143"/>
        <v>40</v>
      </c>
      <c r="L281" s="10">
        <f t="shared" si="143"/>
        <v>0</v>
      </c>
      <c r="M281" s="10">
        <f t="shared" si="143"/>
        <v>40</v>
      </c>
      <c r="N281" s="12"/>
      <c r="O281" s="8"/>
      <c r="P281" s="12"/>
      <c r="Q281" s="8"/>
      <c r="R281" s="12"/>
      <c r="S281" s="9"/>
      <c r="T281" s="9"/>
      <c r="U281" s="9"/>
      <c r="V281" s="9"/>
      <c r="W281" s="9"/>
      <c r="X281" s="9"/>
      <c r="Y281" s="9"/>
      <c r="Z281" s="5"/>
      <c r="AA281" s="5"/>
    </row>
    <row r="282" spans="1:27" ht="11.25">
      <c r="A282" s="9" t="s">
        <v>215</v>
      </c>
      <c r="B282" s="9" t="s">
        <v>38</v>
      </c>
      <c r="C282" s="9"/>
      <c r="D282" s="9"/>
      <c r="E282" s="24">
        <f aca="true" t="shared" si="144" ref="E282:M282">E190+E191</f>
        <v>59</v>
      </c>
      <c r="F282" s="10">
        <f t="shared" si="144"/>
        <v>258</v>
      </c>
      <c r="G282" s="24">
        <f t="shared" si="144"/>
        <v>0</v>
      </c>
      <c r="H282" s="10">
        <f t="shared" si="144"/>
        <v>0</v>
      </c>
      <c r="I282" s="24">
        <f t="shared" si="144"/>
        <v>59</v>
      </c>
      <c r="J282" s="10">
        <f t="shared" si="144"/>
        <v>258</v>
      </c>
      <c r="K282" s="10">
        <f t="shared" si="144"/>
        <v>17</v>
      </c>
      <c r="L282" s="10">
        <f t="shared" si="144"/>
        <v>0</v>
      </c>
      <c r="M282" s="10">
        <f t="shared" si="144"/>
        <v>17</v>
      </c>
      <c r="N282" s="12"/>
      <c r="O282" s="8"/>
      <c r="P282" s="12"/>
      <c r="Q282" s="8"/>
      <c r="R282" s="12"/>
      <c r="S282" s="9"/>
      <c r="T282" s="9"/>
      <c r="U282" s="9"/>
      <c r="V282" s="9"/>
      <c r="W282" s="9"/>
      <c r="X282" s="9"/>
      <c r="Y282" s="9"/>
      <c r="Z282" s="5"/>
      <c r="AA282" s="5"/>
    </row>
    <row r="283" spans="1:27" ht="11.25">
      <c r="A283" s="9" t="s">
        <v>216</v>
      </c>
      <c r="B283" s="9" t="s">
        <v>33</v>
      </c>
      <c r="C283" s="9"/>
      <c r="D283" s="9"/>
      <c r="E283" s="24">
        <f aca="true" t="shared" si="145" ref="E283:M283">E192+E193</f>
        <v>2162</v>
      </c>
      <c r="F283" s="10">
        <f t="shared" si="145"/>
        <v>22377</v>
      </c>
      <c r="G283" s="24">
        <f t="shared" si="145"/>
        <v>0</v>
      </c>
      <c r="H283" s="10">
        <f t="shared" si="145"/>
        <v>0</v>
      </c>
      <c r="I283" s="24">
        <f t="shared" si="145"/>
        <v>2162</v>
      </c>
      <c r="J283" s="10">
        <f t="shared" si="145"/>
        <v>22377</v>
      </c>
      <c r="K283" s="10">
        <f t="shared" si="145"/>
        <v>1865</v>
      </c>
      <c r="L283" s="10">
        <f t="shared" si="145"/>
        <v>0</v>
      </c>
      <c r="M283" s="10">
        <f t="shared" si="145"/>
        <v>1865</v>
      </c>
      <c r="N283" s="12"/>
      <c r="O283" s="8"/>
      <c r="P283" s="12"/>
      <c r="Q283" s="8"/>
      <c r="R283" s="12"/>
      <c r="S283" s="9"/>
      <c r="T283" s="9"/>
      <c r="U283" s="9"/>
      <c r="V283" s="9"/>
      <c r="W283" s="9"/>
      <c r="X283" s="9"/>
      <c r="Y283" s="9"/>
      <c r="Z283" s="5"/>
      <c r="AA283" s="5"/>
    </row>
    <row r="284" spans="1:27" ht="11.25">
      <c r="A284" s="9" t="s">
        <v>216</v>
      </c>
      <c r="B284" s="9" t="s">
        <v>38</v>
      </c>
      <c r="C284" s="9"/>
      <c r="D284" s="9"/>
      <c r="E284" s="24">
        <f aca="true" t="shared" si="146" ref="E284:M284">E194+E195</f>
        <v>1638</v>
      </c>
      <c r="F284" s="10">
        <f t="shared" si="146"/>
        <v>5653</v>
      </c>
      <c r="G284" s="24">
        <f t="shared" si="146"/>
        <v>0</v>
      </c>
      <c r="H284" s="10">
        <f t="shared" si="146"/>
        <v>0</v>
      </c>
      <c r="I284" s="24">
        <f t="shared" si="146"/>
        <v>1638</v>
      </c>
      <c r="J284" s="10">
        <f t="shared" si="146"/>
        <v>5653</v>
      </c>
      <c r="K284" s="10">
        <f t="shared" si="146"/>
        <v>471</v>
      </c>
      <c r="L284" s="10">
        <f t="shared" si="146"/>
        <v>0</v>
      </c>
      <c r="M284" s="10">
        <f t="shared" si="146"/>
        <v>471</v>
      </c>
      <c r="N284" s="12"/>
      <c r="O284" s="8"/>
      <c r="P284" s="12"/>
      <c r="Q284" s="8"/>
      <c r="R284" s="12"/>
      <c r="S284" s="9"/>
      <c r="T284" s="9"/>
      <c r="U284" s="9"/>
      <c r="V284" s="9"/>
      <c r="W284" s="9"/>
      <c r="X284" s="9"/>
      <c r="Y284" s="9"/>
      <c r="Z284" s="5"/>
      <c r="AA284" s="5"/>
    </row>
    <row r="285" spans="1:27" ht="11.25">
      <c r="A285" s="9" t="s">
        <v>217</v>
      </c>
      <c r="B285" s="9" t="s">
        <v>33</v>
      </c>
      <c r="C285" s="9"/>
      <c r="D285" s="9"/>
      <c r="E285" s="24">
        <f aca="true" t="shared" si="147" ref="E285:M285">E196+E197</f>
        <v>47</v>
      </c>
      <c r="F285" s="10">
        <f t="shared" si="147"/>
        <v>488</v>
      </c>
      <c r="G285" s="24">
        <f t="shared" si="147"/>
        <v>0</v>
      </c>
      <c r="H285" s="10">
        <f t="shared" si="147"/>
        <v>0</v>
      </c>
      <c r="I285" s="24">
        <f t="shared" si="147"/>
        <v>47</v>
      </c>
      <c r="J285" s="10">
        <f t="shared" si="147"/>
        <v>488</v>
      </c>
      <c r="K285" s="10">
        <f t="shared" si="147"/>
        <v>41</v>
      </c>
      <c r="L285" s="10">
        <f t="shared" si="147"/>
        <v>0</v>
      </c>
      <c r="M285" s="10">
        <f t="shared" si="147"/>
        <v>41</v>
      </c>
      <c r="N285" s="12"/>
      <c r="O285" s="8"/>
      <c r="P285" s="12"/>
      <c r="Q285" s="8"/>
      <c r="R285" s="12"/>
      <c r="S285" s="9"/>
      <c r="T285" s="9"/>
      <c r="U285" s="9"/>
      <c r="V285" s="9"/>
      <c r="W285" s="9"/>
      <c r="X285" s="9"/>
      <c r="Y285" s="9"/>
      <c r="Z285" s="5"/>
      <c r="AA285" s="5"/>
    </row>
    <row r="286" spans="1:27" ht="11.25">
      <c r="A286" s="9" t="s">
        <v>217</v>
      </c>
      <c r="B286" s="9" t="s">
        <v>38</v>
      </c>
      <c r="C286" s="9"/>
      <c r="D286" s="9"/>
      <c r="E286" s="24">
        <f aca="true" t="shared" si="148" ref="E286:M286">E198+E199</f>
        <v>227</v>
      </c>
      <c r="F286" s="10">
        <f t="shared" si="148"/>
        <v>888</v>
      </c>
      <c r="G286" s="24">
        <f t="shared" si="148"/>
        <v>0</v>
      </c>
      <c r="H286" s="10">
        <f t="shared" si="148"/>
        <v>0</v>
      </c>
      <c r="I286" s="24">
        <f t="shared" si="148"/>
        <v>227</v>
      </c>
      <c r="J286" s="10">
        <f t="shared" si="148"/>
        <v>888</v>
      </c>
      <c r="K286" s="10">
        <f t="shared" si="148"/>
        <v>74</v>
      </c>
      <c r="L286" s="10">
        <f t="shared" si="148"/>
        <v>0</v>
      </c>
      <c r="M286" s="10">
        <f t="shared" si="148"/>
        <v>74</v>
      </c>
      <c r="N286" s="12"/>
      <c r="O286" s="8"/>
      <c r="P286" s="12"/>
      <c r="Q286" s="8"/>
      <c r="R286" s="12"/>
      <c r="S286" s="9"/>
      <c r="T286" s="9"/>
      <c r="U286" s="9"/>
      <c r="V286" s="9"/>
      <c r="W286" s="9"/>
      <c r="X286" s="9"/>
      <c r="Y286" s="9"/>
      <c r="Z286" s="5"/>
      <c r="AA286" s="5"/>
    </row>
    <row r="287" spans="1:27" ht="11.25">
      <c r="A287" s="9" t="s">
        <v>218</v>
      </c>
      <c r="B287" s="9" t="s">
        <v>33</v>
      </c>
      <c r="C287" s="9"/>
      <c r="D287" s="9"/>
      <c r="E287" s="24">
        <f aca="true" t="shared" si="149" ref="E287:M287">E200+E201</f>
        <v>633</v>
      </c>
      <c r="F287" s="10">
        <f t="shared" si="149"/>
        <v>6644</v>
      </c>
      <c r="G287" s="24">
        <f t="shared" si="149"/>
        <v>0</v>
      </c>
      <c r="H287" s="10">
        <f t="shared" si="149"/>
        <v>0</v>
      </c>
      <c r="I287" s="24">
        <f t="shared" si="149"/>
        <v>633</v>
      </c>
      <c r="J287" s="10">
        <f t="shared" si="149"/>
        <v>6644</v>
      </c>
      <c r="K287" s="10">
        <f t="shared" si="149"/>
        <v>553</v>
      </c>
      <c r="L287" s="10">
        <f t="shared" si="149"/>
        <v>0</v>
      </c>
      <c r="M287" s="10">
        <f t="shared" si="149"/>
        <v>553</v>
      </c>
      <c r="N287" s="12"/>
      <c r="O287" s="8"/>
      <c r="P287" s="12"/>
      <c r="Q287" s="8"/>
      <c r="R287" s="12"/>
      <c r="S287" s="9"/>
      <c r="T287" s="9"/>
      <c r="U287" s="9"/>
      <c r="V287" s="9"/>
      <c r="W287" s="9"/>
      <c r="X287" s="9"/>
      <c r="Y287" s="9"/>
      <c r="Z287" s="5"/>
      <c r="AA287" s="5"/>
    </row>
    <row r="288" spans="1:27" ht="11.25">
      <c r="A288" s="9" t="s">
        <v>218</v>
      </c>
      <c r="B288" s="9" t="s">
        <v>38</v>
      </c>
      <c r="C288" s="9"/>
      <c r="D288" s="9"/>
      <c r="E288" s="24">
        <f aca="true" t="shared" si="150" ref="E288:M288">E202+E203</f>
        <v>171</v>
      </c>
      <c r="F288" s="10">
        <f t="shared" si="150"/>
        <v>687</v>
      </c>
      <c r="G288" s="24">
        <f t="shared" si="150"/>
        <v>0</v>
      </c>
      <c r="H288" s="10">
        <f t="shared" si="150"/>
        <v>0</v>
      </c>
      <c r="I288" s="24">
        <f t="shared" si="150"/>
        <v>171</v>
      </c>
      <c r="J288" s="10">
        <f t="shared" si="150"/>
        <v>687</v>
      </c>
      <c r="K288" s="10">
        <f t="shared" si="150"/>
        <v>57</v>
      </c>
      <c r="L288" s="10">
        <f t="shared" si="150"/>
        <v>0</v>
      </c>
      <c r="M288" s="10">
        <f t="shared" si="150"/>
        <v>57</v>
      </c>
      <c r="N288" s="12"/>
      <c r="O288" s="8"/>
      <c r="P288" s="12"/>
      <c r="Q288" s="8"/>
      <c r="R288" s="12"/>
      <c r="S288" s="9"/>
      <c r="T288" s="9"/>
      <c r="U288" s="9"/>
      <c r="V288" s="9"/>
      <c r="W288" s="9"/>
      <c r="X288" s="9"/>
      <c r="Y288" s="9"/>
      <c r="Z288" s="5"/>
      <c r="AA288" s="5"/>
    </row>
    <row r="289" spans="1:27" ht="11.25">
      <c r="A289" s="9" t="s">
        <v>219</v>
      </c>
      <c r="B289" s="9" t="s">
        <v>33</v>
      </c>
      <c r="C289" s="9"/>
      <c r="D289" s="9"/>
      <c r="E289" s="24">
        <f aca="true" t="shared" si="151" ref="E289:M289">E204+E205</f>
        <v>27</v>
      </c>
      <c r="F289" s="10">
        <f t="shared" si="151"/>
        <v>276</v>
      </c>
      <c r="G289" s="24">
        <f t="shared" si="151"/>
        <v>0</v>
      </c>
      <c r="H289" s="10">
        <f t="shared" si="151"/>
        <v>0</v>
      </c>
      <c r="I289" s="24">
        <f t="shared" si="151"/>
        <v>27</v>
      </c>
      <c r="J289" s="10">
        <f t="shared" si="151"/>
        <v>276</v>
      </c>
      <c r="K289" s="10">
        <f t="shared" si="151"/>
        <v>23</v>
      </c>
      <c r="L289" s="10">
        <f t="shared" si="151"/>
        <v>0</v>
      </c>
      <c r="M289" s="10">
        <f t="shared" si="151"/>
        <v>23</v>
      </c>
      <c r="N289" s="12"/>
      <c r="O289" s="8"/>
      <c r="P289" s="12"/>
      <c r="Q289" s="8"/>
      <c r="R289" s="12"/>
      <c r="S289" s="9"/>
      <c r="T289" s="9"/>
      <c r="U289" s="9"/>
      <c r="V289" s="9"/>
      <c r="W289" s="9"/>
      <c r="X289" s="9"/>
      <c r="Y289" s="9"/>
      <c r="Z289" s="5"/>
      <c r="AA289" s="5"/>
    </row>
    <row r="290" spans="1:27" ht="11.25">
      <c r="A290" s="9" t="s">
        <v>219</v>
      </c>
      <c r="B290" s="9" t="s">
        <v>38</v>
      </c>
      <c r="C290" s="9"/>
      <c r="D290" s="9"/>
      <c r="E290" s="24">
        <f aca="true" t="shared" si="152" ref="E290:M290">E206+E207</f>
        <v>92</v>
      </c>
      <c r="F290" s="10">
        <f t="shared" si="152"/>
        <v>366</v>
      </c>
      <c r="G290" s="24">
        <f t="shared" si="152"/>
        <v>0</v>
      </c>
      <c r="H290" s="10">
        <f t="shared" si="152"/>
        <v>0</v>
      </c>
      <c r="I290" s="24">
        <f t="shared" si="152"/>
        <v>92</v>
      </c>
      <c r="J290" s="10">
        <f t="shared" si="152"/>
        <v>366</v>
      </c>
      <c r="K290" s="10">
        <f t="shared" si="152"/>
        <v>31</v>
      </c>
      <c r="L290" s="10">
        <f t="shared" si="152"/>
        <v>0</v>
      </c>
      <c r="M290" s="10">
        <f t="shared" si="152"/>
        <v>31</v>
      </c>
      <c r="N290" s="12"/>
      <c r="O290" s="8"/>
      <c r="P290" s="12"/>
      <c r="Q290" s="8"/>
      <c r="R290" s="12"/>
      <c r="S290" s="9"/>
      <c r="T290" s="9"/>
      <c r="U290" s="9"/>
      <c r="V290" s="9"/>
      <c r="W290" s="9"/>
      <c r="X290" s="9"/>
      <c r="Y290" s="9"/>
      <c r="Z290" s="5"/>
      <c r="AA290" s="5"/>
    </row>
    <row r="291" spans="1:27" ht="11.25">
      <c r="A291" s="9" t="s">
        <v>32</v>
      </c>
      <c r="B291" s="9"/>
      <c r="C291" s="9" t="s">
        <v>34</v>
      </c>
      <c r="D291" s="23"/>
      <c r="E291" s="24">
        <f aca="true" t="shared" si="153" ref="E291:M291">E14+E16</f>
        <v>3424</v>
      </c>
      <c r="F291" s="10">
        <f t="shared" si="153"/>
        <v>47361</v>
      </c>
      <c r="G291" s="24">
        <f t="shared" si="153"/>
        <v>0</v>
      </c>
      <c r="H291" s="10">
        <f t="shared" si="153"/>
        <v>0</v>
      </c>
      <c r="I291" s="24">
        <f t="shared" si="153"/>
        <v>3424</v>
      </c>
      <c r="J291" s="10">
        <f t="shared" si="153"/>
        <v>47361</v>
      </c>
      <c r="K291" s="10">
        <f t="shared" si="153"/>
        <v>3157.4</v>
      </c>
      <c r="L291" s="10">
        <f t="shared" si="153"/>
        <v>0</v>
      </c>
      <c r="M291" s="10">
        <f t="shared" si="153"/>
        <v>3157.4</v>
      </c>
      <c r="N291" s="12"/>
      <c r="O291" s="8"/>
      <c r="P291" s="12"/>
      <c r="Q291" s="8"/>
      <c r="R291" s="12"/>
      <c r="S291" s="9"/>
      <c r="T291" s="9"/>
      <c r="U291" s="9"/>
      <c r="V291" s="9"/>
      <c r="W291" s="9"/>
      <c r="X291" s="9"/>
      <c r="Y291" s="9"/>
      <c r="Z291" s="5"/>
      <c r="AA291" s="5"/>
    </row>
    <row r="292" spans="1:27" ht="11.25">
      <c r="A292" s="9" t="s">
        <v>32</v>
      </c>
      <c r="B292" s="9"/>
      <c r="C292" s="9" t="s">
        <v>36</v>
      </c>
      <c r="D292" s="23"/>
      <c r="E292" s="24">
        <f aca="true" t="shared" si="154" ref="E292:M292">E15+E17</f>
        <v>743</v>
      </c>
      <c r="F292" s="10">
        <f t="shared" si="154"/>
        <v>10454</v>
      </c>
      <c r="G292" s="24">
        <f t="shared" si="154"/>
        <v>0</v>
      </c>
      <c r="H292" s="10">
        <f t="shared" si="154"/>
        <v>0</v>
      </c>
      <c r="I292" s="24">
        <f t="shared" si="154"/>
        <v>743</v>
      </c>
      <c r="J292" s="10">
        <f t="shared" si="154"/>
        <v>10454</v>
      </c>
      <c r="K292" s="10">
        <f t="shared" si="154"/>
        <v>696.9333333333334</v>
      </c>
      <c r="L292" s="10">
        <f t="shared" si="154"/>
        <v>0</v>
      </c>
      <c r="M292" s="10">
        <f t="shared" si="154"/>
        <v>696.9333333333334</v>
      </c>
      <c r="N292" s="12"/>
      <c r="O292" s="8"/>
      <c r="P292" s="12"/>
      <c r="Q292" s="8"/>
      <c r="R292" s="12"/>
      <c r="S292" s="9"/>
      <c r="T292" s="9"/>
      <c r="U292" s="9"/>
      <c r="V292" s="9"/>
      <c r="W292" s="9"/>
      <c r="X292" s="9"/>
      <c r="Y292" s="9"/>
      <c r="Z292" s="5"/>
      <c r="AA292" s="5"/>
    </row>
    <row r="293" spans="1:27" ht="11.25">
      <c r="A293" s="9" t="s">
        <v>42</v>
      </c>
      <c r="B293" s="9"/>
      <c r="C293" s="9" t="s">
        <v>34</v>
      </c>
      <c r="D293" s="23"/>
      <c r="E293" s="24">
        <f aca="true" t="shared" si="155" ref="E293:M293">E18+E20</f>
        <v>12318</v>
      </c>
      <c r="F293" s="10">
        <f t="shared" si="155"/>
        <v>167078</v>
      </c>
      <c r="G293" s="24">
        <f t="shared" si="155"/>
        <v>0</v>
      </c>
      <c r="H293" s="10">
        <f t="shared" si="155"/>
        <v>0</v>
      </c>
      <c r="I293" s="24">
        <f t="shared" si="155"/>
        <v>12318</v>
      </c>
      <c r="J293" s="10">
        <f t="shared" si="155"/>
        <v>167078</v>
      </c>
      <c r="K293" s="10">
        <f t="shared" si="155"/>
        <v>11138.533333333333</v>
      </c>
      <c r="L293" s="10">
        <f t="shared" si="155"/>
        <v>0</v>
      </c>
      <c r="M293" s="10">
        <f t="shared" si="155"/>
        <v>11138.533333333333</v>
      </c>
      <c r="N293" s="12"/>
      <c r="O293" s="8"/>
      <c r="P293" s="12"/>
      <c r="Q293" s="8"/>
      <c r="R293" s="12"/>
      <c r="S293" s="9"/>
      <c r="T293" s="9"/>
      <c r="U293" s="9"/>
      <c r="V293" s="9"/>
      <c r="W293" s="9"/>
      <c r="X293" s="9"/>
      <c r="Y293" s="9"/>
      <c r="Z293" s="5"/>
      <c r="AA293" s="5"/>
    </row>
    <row r="294" spans="1:27" ht="11.25">
      <c r="A294" s="9" t="s">
        <v>42</v>
      </c>
      <c r="B294" s="9"/>
      <c r="C294" s="9" t="s">
        <v>36</v>
      </c>
      <c r="D294" s="23"/>
      <c r="E294" s="24">
        <f aca="true" t="shared" si="156" ref="E294:M294">E19+E21</f>
        <v>1694</v>
      </c>
      <c r="F294" s="10">
        <f t="shared" si="156"/>
        <v>23422</v>
      </c>
      <c r="G294" s="24">
        <f t="shared" si="156"/>
        <v>0</v>
      </c>
      <c r="H294" s="10">
        <f t="shared" si="156"/>
        <v>0</v>
      </c>
      <c r="I294" s="24">
        <f t="shared" si="156"/>
        <v>1694</v>
      </c>
      <c r="J294" s="10">
        <f t="shared" si="156"/>
        <v>23422</v>
      </c>
      <c r="K294" s="10">
        <f t="shared" si="156"/>
        <v>1561.4666666666665</v>
      </c>
      <c r="L294" s="10">
        <f t="shared" si="156"/>
        <v>0</v>
      </c>
      <c r="M294" s="10">
        <f t="shared" si="156"/>
        <v>1561.4666666666665</v>
      </c>
      <c r="N294" s="12"/>
      <c r="O294" s="8"/>
      <c r="P294" s="12"/>
      <c r="Q294" s="12"/>
      <c r="R294" s="12"/>
      <c r="S294" s="9"/>
      <c r="T294" s="9"/>
      <c r="U294" s="9"/>
      <c r="V294" s="9"/>
      <c r="W294" s="9"/>
      <c r="X294" s="9"/>
      <c r="Y294" s="9"/>
      <c r="Z294" s="5"/>
      <c r="AA294" s="5"/>
    </row>
    <row r="295" spans="1:25" ht="11.25">
      <c r="A295" s="9" t="s">
        <v>47</v>
      </c>
      <c r="B295" s="9"/>
      <c r="C295" s="9" t="s">
        <v>34</v>
      </c>
      <c r="D295" s="23"/>
      <c r="E295" s="24">
        <f aca="true" t="shared" si="157" ref="E295:M295">E22+E24</f>
        <v>187</v>
      </c>
      <c r="F295" s="10">
        <f t="shared" si="157"/>
        <v>787</v>
      </c>
      <c r="G295" s="24">
        <f t="shared" si="157"/>
        <v>0</v>
      </c>
      <c r="H295" s="10">
        <f t="shared" si="157"/>
        <v>0</v>
      </c>
      <c r="I295" s="24">
        <f t="shared" si="157"/>
        <v>187</v>
      </c>
      <c r="J295" s="10">
        <f t="shared" si="157"/>
        <v>787</v>
      </c>
      <c r="K295" s="10">
        <f t="shared" si="157"/>
        <v>52.46666666666666</v>
      </c>
      <c r="L295" s="10">
        <f t="shared" si="157"/>
        <v>0</v>
      </c>
      <c r="M295" s="10">
        <f t="shared" si="157"/>
        <v>52.46666666666666</v>
      </c>
      <c r="N295" s="12"/>
      <c r="O295" s="12"/>
      <c r="P295" s="12"/>
      <c r="Q295" s="12"/>
      <c r="R295" s="12"/>
      <c r="S295" s="12"/>
      <c r="T295" s="12"/>
      <c r="U295" s="12"/>
      <c r="V295" s="12"/>
      <c r="W295" s="8"/>
      <c r="X295" s="8"/>
      <c r="Y295" s="8"/>
    </row>
    <row r="296" spans="1:27" ht="11.25">
      <c r="A296" s="9" t="s">
        <v>47</v>
      </c>
      <c r="B296" s="9"/>
      <c r="C296" s="9" t="s">
        <v>36</v>
      </c>
      <c r="D296" s="23"/>
      <c r="E296" s="24">
        <f aca="true" t="shared" si="158" ref="E296:M296">E23+E25</f>
        <v>65</v>
      </c>
      <c r="F296" s="10">
        <f t="shared" si="158"/>
        <v>694</v>
      </c>
      <c r="G296" s="24">
        <f t="shared" si="158"/>
        <v>0</v>
      </c>
      <c r="H296" s="10">
        <f t="shared" si="158"/>
        <v>0</v>
      </c>
      <c r="I296" s="24">
        <f t="shared" si="158"/>
        <v>65</v>
      </c>
      <c r="J296" s="10">
        <f t="shared" si="158"/>
        <v>694</v>
      </c>
      <c r="K296" s="10">
        <f t="shared" si="158"/>
        <v>46.266666666666666</v>
      </c>
      <c r="L296" s="10">
        <f t="shared" si="158"/>
        <v>0</v>
      </c>
      <c r="M296" s="10">
        <f t="shared" si="158"/>
        <v>46.266666666666666</v>
      </c>
      <c r="N296" s="12"/>
      <c r="O296" s="8"/>
      <c r="P296" s="12"/>
      <c r="Q296" s="8"/>
      <c r="R296" s="12"/>
      <c r="S296" s="9"/>
      <c r="T296" s="9"/>
      <c r="U296" s="9"/>
      <c r="V296" s="9"/>
      <c r="W296" s="9"/>
      <c r="X296" s="9"/>
      <c r="Y296" s="9"/>
      <c r="Z296" s="5"/>
      <c r="AA296" s="5"/>
    </row>
    <row r="297" spans="1:27" ht="11.25">
      <c r="A297" s="9" t="s">
        <v>53</v>
      </c>
      <c r="B297" s="9"/>
      <c r="C297" s="9" t="s">
        <v>34</v>
      </c>
      <c r="D297" s="23"/>
      <c r="E297" s="24">
        <f aca="true" t="shared" si="159" ref="E297:M297">E26+E28</f>
        <v>1123</v>
      </c>
      <c r="F297" s="10">
        <f t="shared" si="159"/>
        <v>17702</v>
      </c>
      <c r="G297" s="24">
        <f t="shared" si="159"/>
        <v>0</v>
      </c>
      <c r="H297" s="10">
        <f t="shared" si="159"/>
        <v>0</v>
      </c>
      <c r="I297" s="24">
        <f t="shared" si="159"/>
        <v>1123</v>
      </c>
      <c r="J297" s="10">
        <f t="shared" si="159"/>
        <v>17702</v>
      </c>
      <c r="K297" s="10">
        <f t="shared" si="159"/>
        <v>1089</v>
      </c>
      <c r="L297" s="10">
        <f t="shared" si="159"/>
        <v>0</v>
      </c>
      <c r="M297" s="10">
        <f t="shared" si="159"/>
        <v>1089</v>
      </c>
      <c r="N297" s="12"/>
      <c r="O297" s="8"/>
      <c r="P297" s="12"/>
      <c r="Q297" s="8"/>
      <c r="R297" s="12"/>
      <c r="S297" s="9"/>
      <c r="T297" s="9"/>
      <c r="U297" s="9"/>
      <c r="V297" s="9"/>
      <c r="W297" s="9"/>
      <c r="X297" s="9"/>
      <c r="Y297" s="9"/>
      <c r="Z297" s="5"/>
      <c r="AA297" s="5"/>
    </row>
    <row r="298" spans="1:27" ht="11.25">
      <c r="A298" s="9" t="s">
        <v>53</v>
      </c>
      <c r="B298" s="9"/>
      <c r="C298" s="9" t="s">
        <v>36</v>
      </c>
      <c r="D298" s="23"/>
      <c r="E298" s="24">
        <f aca="true" t="shared" si="160" ref="E298:M298">E27+E29</f>
        <v>39</v>
      </c>
      <c r="F298" s="10">
        <f t="shared" si="160"/>
        <v>581</v>
      </c>
      <c r="G298" s="24">
        <f t="shared" si="160"/>
        <v>0</v>
      </c>
      <c r="H298" s="10">
        <f t="shared" si="160"/>
        <v>0</v>
      </c>
      <c r="I298" s="24">
        <f t="shared" si="160"/>
        <v>39</v>
      </c>
      <c r="J298" s="10">
        <f t="shared" si="160"/>
        <v>581</v>
      </c>
      <c r="K298" s="10">
        <f t="shared" si="160"/>
        <v>38</v>
      </c>
      <c r="L298" s="10">
        <f t="shared" si="160"/>
        <v>0</v>
      </c>
      <c r="M298" s="10">
        <f t="shared" si="160"/>
        <v>38</v>
      </c>
      <c r="N298" s="12"/>
      <c r="O298" s="8"/>
      <c r="P298" s="12"/>
      <c r="Q298" s="8"/>
      <c r="R298" s="12"/>
      <c r="S298" s="9"/>
      <c r="T298" s="9"/>
      <c r="U298" s="9"/>
      <c r="V298" s="9"/>
      <c r="W298" s="9"/>
      <c r="X298" s="9"/>
      <c r="Y298" s="9"/>
      <c r="Z298" s="5"/>
      <c r="AA298" s="5"/>
    </row>
    <row r="299" spans="1:27" ht="11.25">
      <c r="A299" s="9" t="s">
        <v>58</v>
      </c>
      <c r="B299" s="9"/>
      <c r="C299" s="9" t="s">
        <v>34</v>
      </c>
      <c r="D299" s="23"/>
      <c r="E299" s="24">
        <f aca="true" t="shared" si="161" ref="E299:M299">E30+E32</f>
        <v>235</v>
      </c>
      <c r="F299" s="10">
        <f t="shared" si="161"/>
        <v>1109</v>
      </c>
      <c r="G299" s="24">
        <f t="shared" si="161"/>
        <v>0</v>
      </c>
      <c r="H299" s="10">
        <f t="shared" si="161"/>
        <v>0</v>
      </c>
      <c r="I299" s="24">
        <f t="shared" si="161"/>
        <v>235</v>
      </c>
      <c r="J299" s="10">
        <f t="shared" si="161"/>
        <v>1109</v>
      </c>
      <c r="K299" s="10">
        <f t="shared" si="161"/>
        <v>92.41666666666667</v>
      </c>
      <c r="L299" s="10">
        <f t="shared" si="161"/>
        <v>0</v>
      </c>
      <c r="M299" s="10">
        <f t="shared" si="161"/>
        <v>92.41666666666667</v>
      </c>
      <c r="N299" s="12"/>
      <c r="O299" s="8"/>
      <c r="P299" s="12"/>
      <c r="Q299" s="8"/>
      <c r="R299" s="12"/>
      <c r="S299" s="9"/>
      <c r="T299" s="9"/>
      <c r="U299" s="9"/>
      <c r="V299" s="9"/>
      <c r="W299" s="9"/>
      <c r="X299" s="9"/>
      <c r="Y299" s="9"/>
      <c r="Z299" s="5"/>
      <c r="AA299" s="5"/>
    </row>
    <row r="300" spans="1:25" ht="11.25">
      <c r="A300" s="9" t="s">
        <v>58</v>
      </c>
      <c r="B300" s="9"/>
      <c r="C300" s="9" t="s">
        <v>36</v>
      </c>
      <c r="D300" s="23"/>
      <c r="E300" s="24">
        <f aca="true" t="shared" si="162" ref="E300:M300">E31+E33</f>
        <v>39</v>
      </c>
      <c r="F300" s="10">
        <f t="shared" si="162"/>
        <v>267</v>
      </c>
      <c r="G300" s="24">
        <f t="shared" si="162"/>
        <v>0</v>
      </c>
      <c r="H300" s="10">
        <f t="shared" si="162"/>
        <v>0</v>
      </c>
      <c r="I300" s="24">
        <f t="shared" si="162"/>
        <v>39</v>
      </c>
      <c r="J300" s="10">
        <f t="shared" si="162"/>
        <v>267</v>
      </c>
      <c r="K300" s="10">
        <f t="shared" si="162"/>
        <v>22.25</v>
      </c>
      <c r="L300" s="10">
        <f t="shared" si="162"/>
        <v>0</v>
      </c>
      <c r="M300" s="10">
        <f t="shared" si="162"/>
        <v>22.25</v>
      </c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1.25">
      <c r="A301" s="9" t="s">
        <v>63</v>
      </c>
      <c r="B301" s="9"/>
      <c r="C301" s="9" t="s">
        <v>34</v>
      </c>
      <c r="D301" s="23"/>
      <c r="E301" s="24">
        <f aca="true" t="shared" si="163" ref="E301:M301">E34+E36</f>
        <v>1311</v>
      </c>
      <c r="F301" s="10">
        <f t="shared" si="163"/>
        <v>10905</v>
      </c>
      <c r="G301" s="24">
        <f t="shared" si="163"/>
        <v>0</v>
      </c>
      <c r="H301" s="10">
        <f t="shared" si="163"/>
        <v>0</v>
      </c>
      <c r="I301" s="24">
        <f t="shared" si="163"/>
        <v>1311</v>
      </c>
      <c r="J301" s="10">
        <f t="shared" si="163"/>
        <v>10905</v>
      </c>
      <c r="K301" s="10">
        <f t="shared" si="163"/>
        <v>908.75</v>
      </c>
      <c r="L301" s="10">
        <f t="shared" si="163"/>
        <v>0</v>
      </c>
      <c r="M301" s="10">
        <f t="shared" si="163"/>
        <v>908.75</v>
      </c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7" ht="11.25">
      <c r="A302" s="9" t="s">
        <v>67</v>
      </c>
      <c r="B302" s="9"/>
      <c r="C302" s="9" t="s">
        <v>36</v>
      </c>
      <c r="D302" s="23"/>
      <c r="E302" s="24">
        <f aca="true" t="shared" si="164" ref="E302:M302">E35+E37</f>
        <v>781</v>
      </c>
      <c r="F302" s="10">
        <f t="shared" si="164"/>
        <v>7069</v>
      </c>
      <c r="G302" s="24">
        <f t="shared" si="164"/>
        <v>0</v>
      </c>
      <c r="H302" s="10">
        <f t="shared" si="164"/>
        <v>0</v>
      </c>
      <c r="I302" s="24">
        <f t="shared" si="164"/>
        <v>781</v>
      </c>
      <c r="J302" s="10">
        <f t="shared" si="164"/>
        <v>7069</v>
      </c>
      <c r="K302" s="10">
        <f t="shared" si="164"/>
        <v>589.0833333333334</v>
      </c>
      <c r="L302" s="10">
        <f t="shared" si="164"/>
        <v>0</v>
      </c>
      <c r="M302" s="10">
        <f t="shared" si="164"/>
        <v>589.0833333333334</v>
      </c>
      <c r="N302" s="8"/>
      <c r="O302" s="8"/>
      <c r="P302" s="8"/>
      <c r="Q302" s="8"/>
      <c r="R302" s="8"/>
      <c r="S302" s="9"/>
      <c r="T302" s="9"/>
      <c r="U302" s="9"/>
      <c r="V302" s="9"/>
      <c r="W302" s="9"/>
      <c r="X302" s="9"/>
      <c r="Y302" s="9"/>
      <c r="Z302" s="5"/>
      <c r="AA302" s="5"/>
    </row>
    <row r="303" spans="1:27" ht="11.25">
      <c r="A303" s="9" t="s">
        <v>69</v>
      </c>
      <c r="B303" s="9"/>
      <c r="C303" s="9" t="s">
        <v>34</v>
      </c>
      <c r="D303" s="23"/>
      <c r="E303" s="24">
        <f aca="true" t="shared" si="165" ref="E303:M303">E38+E40</f>
        <v>40</v>
      </c>
      <c r="F303" s="10">
        <f t="shared" si="165"/>
        <v>242</v>
      </c>
      <c r="G303" s="24">
        <f t="shared" si="165"/>
        <v>0</v>
      </c>
      <c r="H303" s="10">
        <f t="shared" si="165"/>
        <v>0</v>
      </c>
      <c r="I303" s="24">
        <f t="shared" si="165"/>
        <v>40</v>
      </c>
      <c r="J303" s="10">
        <f t="shared" si="165"/>
        <v>242</v>
      </c>
      <c r="K303" s="10">
        <f t="shared" si="165"/>
        <v>20.166666666666668</v>
      </c>
      <c r="L303" s="10">
        <f t="shared" si="165"/>
        <v>0</v>
      </c>
      <c r="M303" s="10">
        <f t="shared" si="165"/>
        <v>20.166666666666668</v>
      </c>
      <c r="N303" s="12"/>
      <c r="O303" s="8"/>
      <c r="P303" s="12"/>
      <c r="Q303" s="8"/>
      <c r="R303" s="12"/>
      <c r="S303" s="9"/>
      <c r="T303" s="9"/>
      <c r="U303" s="9"/>
      <c r="V303" s="9"/>
      <c r="W303" s="9"/>
      <c r="X303" s="9"/>
      <c r="Y303" s="9"/>
      <c r="Z303" s="5"/>
      <c r="AA303" s="5"/>
    </row>
    <row r="304" spans="1:27" ht="11.25">
      <c r="A304" s="9" t="s">
        <v>69</v>
      </c>
      <c r="B304" s="9"/>
      <c r="C304" s="9" t="s">
        <v>36</v>
      </c>
      <c r="D304" s="23"/>
      <c r="E304" s="24">
        <f aca="true" t="shared" si="166" ref="E304:M304">E39+E41</f>
        <v>3</v>
      </c>
      <c r="F304" s="10">
        <f t="shared" si="166"/>
        <v>35</v>
      </c>
      <c r="G304" s="24">
        <f t="shared" si="166"/>
        <v>0</v>
      </c>
      <c r="H304" s="10">
        <f t="shared" si="166"/>
        <v>0</v>
      </c>
      <c r="I304" s="24">
        <f t="shared" si="166"/>
        <v>3</v>
      </c>
      <c r="J304" s="10">
        <f t="shared" si="166"/>
        <v>35</v>
      </c>
      <c r="K304" s="10">
        <f t="shared" si="166"/>
        <v>2.9166666666666665</v>
      </c>
      <c r="L304" s="10">
        <f t="shared" si="166"/>
        <v>0</v>
      </c>
      <c r="M304" s="10">
        <f t="shared" si="166"/>
        <v>2.9166666666666665</v>
      </c>
      <c r="N304" s="12"/>
      <c r="O304" s="8"/>
      <c r="P304" s="12"/>
      <c r="Q304" s="8"/>
      <c r="R304" s="12"/>
      <c r="S304" s="9"/>
      <c r="T304" s="9"/>
      <c r="U304" s="9"/>
      <c r="V304" s="9"/>
      <c r="W304" s="9"/>
      <c r="X304" s="9"/>
      <c r="Y304" s="9"/>
      <c r="Z304" s="5"/>
      <c r="AA304" s="5"/>
    </row>
    <row r="305" spans="1:27" ht="11.25">
      <c r="A305" s="9" t="s">
        <v>77</v>
      </c>
      <c r="B305" s="9"/>
      <c r="C305" s="9" t="s">
        <v>34</v>
      </c>
      <c r="D305" s="23"/>
      <c r="E305" s="24">
        <f aca="true" t="shared" si="167" ref="E305:M305">E42+E44</f>
        <v>828</v>
      </c>
      <c r="F305" s="10">
        <f t="shared" si="167"/>
        <v>3655</v>
      </c>
      <c r="G305" s="24">
        <f t="shared" si="167"/>
        <v>0</v>
      </c>
      <c r="H305" s="10">
        <f t="shared" si="167"/>
        <v>0</v>
      </c>
      <c r="I305" s="24">
        <f t="shared" si="167"/>
        <v>828</v>
      </c>
      <c r="J305" s="10">
        <f t="shared" si="167"/>
        <v>3655</v>
      </c>
      <c r="K305" s="10">
        <f t="shared" si="167"/>
        <v>304.5833333333333</v>
      </c>
      <c r="L305" s="10">
        <f t="shared" si="167"/>
        <v>0</v>
      </c>
      <c r="M305" s="10">
        <f t="shared" si="167"/>
        <v>304.5833333333333</v>
      </c>
      <c r="N305" s="12"/>
      <c r="O305" s="8"/>
      <c r="P305" s="12"/>
      <c r="Q305" s="8"/>
      <c r="R305" s="12"/>
      <c r="S305" s="9"/>
      <c r="T305" s="9"/>
      <c r="U305" s="9"/>
      <c r="V305" s="9"/>
      <c r="W305" s="9"/>
      <c r="X305" s="9"/>
      <c r="Y305" s="9"/>
      <c r="Z305" s="5"/>
      <c r="AA305" s="5"/>
    </row>
    <row r="306" spans="1:27" ht="11.25">
      <c r="A306" s="9" t="s">
        <v>74</v>
      </c>
      <c r="B306" s="9"/>
      <c r="C306" s="9" t="s">
        <v>36</v>
      </c>
      <c r="D306" s="23"/>
      <c r="E306" s="24">
        <f aca="true" t="shared" si="168" ref="E306:M306">E43+E45</f>
        <v>837</v>
      </c>
      <c r="F306" s="10">
        <f t="shared" si="168"/>
        <v>6124</v>
      </c>
      <c r="G306" s="24">
        <f t="shared" si="168"/>
        <v>0</v>
      </c>
      <c r="H306" s="10">
        <f t="shared" si="168"/>
        <v>0</v>
      </c>
      <c r="I306" s="24">
        <f t="shared" si="168"/>
        <v>837</v>
      </c>
      <c r="J306" s="10">
        <f t="shared" si="168"/>
        <v>6124</v>
      </c>
      <c r="K306" s="10">
        <f t="shared" si="168"/>
        <v>510.3333333333333</v>
      </c>
      <c r="L306" s="10">
        <f t="shared" si="168"/>
        <v>0</v>
      </c>
      <c r="M306" s="10">
        <f t="shared" si="168"/>
        <v>510.3333333333333</v>
      </c>
      <c r="N306" s="12"/>
      <c r="O306" s="8"/>
      <c r="P306" s="12"/>
      <c r="Q306" s="8"/>
      <c r="R306" s="12"/>
      <c r="S306" s="9"/>
      <c r="T306" s="9"/>
      <c r="U306" s="9"/>
      <c r="V306" s="9"/>
      <c r="W306" s="9"/>
      <c r="X306" s="9"/>
      <c r="Y306" s="9"/>
      <c r="Z306" s="5"/>
      <c r="AA306" s="5"/>
    </row>
    <row r="307" spans="1:27" ht="11.25">
      <c r="A307" s="9" t="s">
        <v>80</v>
      </c>
      <c r="B307" s="9"/>
      <c r="C307" s="9" t="s">
        <v>34</v>
      </c>
      <c r="D307" s="23"/>
      <c r="E307" s="24">
        <f aca="true" t="shared" si="169" ref="E307:M307">E291+E293+E295+E297+E299+E301+E303+E305</f>
        <v>19466</v>
      </c>
      <c r="F307" s="10">
        <f t="shared" si="169"/>
        <v>248839</v>
      </c>
      <c r="G307" s="24">
        <f t="shared" si="169"/>
        <v>0</v>
      </c>
      <c r="H307" s="10">
        <f t="shared" si="169"/>
        <v>0</v>
      </c>
      <c r="I307" s="24">
        <f t="shared" si="169"/>
        <v>19466</v>
      </c>
      <c r="J307" s="10">
        <f t="shared" si="169"/>
        <v>248839</v>
      </c>
      <c r="K307" s="10">
        <f t="shared" si="169"/>
        <v>16763.316666666666</v>
      </c>
      <c r="L307" s="10">
        <f t="shared" si="169"/>
        <v>0</v>
      </c>
      <c r="M307" s="10">
        <f t="shared" si="169"/>
        <v>16763.316666666666</v>
      </c>
      <c r="N307" s="12"/>
      <c r="O307" s="8"/>
      <c r="P307" s="12"/>
      <c r="Q307" s="8"/>
      <c r="R307" s="12"/>
      <c r="S307" s="9"/>
      <c r="T307" s="9"/>
      <c r="U307" s="9"/>
      <c r="V307" s="9"/>
      <c r="W307" s="9"/>
      <c r="X307" s="9"/>
      <c r="Y307" s="9"/>
      <c r="Z307" s="5"/>
      <c r="AA307" s="5"/>
    </row>
    <row r="308" spans="1:27" ht="11.25">
      <c r="A308" s="9" t="s">
        <v>80</v>
      </c>
      <c r="B308" s="9"/>
      <c r="C308" s="9" t="s">
        <v>36</v>
      </c>
      <c r="D308" s="23"/>
      <c r="E308" s="24">
        <f aca="true" t="shared" si="170" ref="E308:M308">E292+E294+E296+E298+E300+E302+E304+E306</f>
        <v>4201</v>
      </c>
      <c r="F308" s="10">
        <f t="shared" si="170"/>
        <v>48646</v>
      </c>
      <c r="G308" s="24">
        <f t="shared" si="170"/>
        <v>0</v>
      </c>
      <c r="H308" s="10">
        <f t="shared" si="170"/>
        <v>0</v>
      </c>
      <c r="I308" s="24">
        <f t="shared" si="170"/>
        <v>4201</v>
      </c>
      <c r="J308" s="10">
        <f t="shared" si="170"/>
        <v>48646</v>
      </c>
      <c r="K308" s="10">
        <f t="shared" si="170"/>
        <v>3467.25</v>
      </c>
      <c r="L308" s="10">
        <f t="shared" si="170"/>
        <v>0</v>
      </c>
      <c r="M308" s="10">
        <f t="shared" si="170"/>
        <v>3467.25</v>
      </c>
      <c r="N308" s="12"/>
      <c r="O308" s="8"/>
      <c r="P308" s="12"/>
      <c r="Q308" s="8"/>
      <c r="R308" s="12"/>
      <c r="S308" s="9"/>
      <c r="T308" s="9"/>
      <c r="U308" s="9"/>
      <c r="V308" s="9"/>
      <c r="W308" s="9"/>
      <c r="X308" s="9"/>
      <c r="Y308" s="9"/>
      <c r="Z308" s="5"/>
      <c r="AA308" s="5"/>
    </row>
    <row r="309" spans="1:27" ht="11.25">
      <c r="A309" s="9" t="s">
        <v>40</v>
      </c>
      <c r="B309" s="9"/>
      <c r="C309" s="9"/>
      <c r="D309" s="23"/>
      <c r="E309" s="24">
        <f aca="true" t="shared" si="171" ref="E309:M309">SUM(E291:E306)</f>
        <v>23667</v>
      </c>
      <c r="F309" s="10">
        <f t="shared" si="171"/>
        <v>297485</v>
      </c>
      <c r="G309" s="24">
        <f t="shared" si="171"/>
        <v>0</v>
      </c>
      <c r="H309" s="10">
        <f t="shared" si="171"/>
        <v>0</v>
      </c>
      <c r="I309" s="24">
        <f t="shared" si="171"/>
        <v>23667</v>
      </c>
      <c r="J309" s="10">
        <f t="shared" si="171"/>
        <v>297485</v>
      </c>
      <c r="K309" s="10">
        <f t="shared" si="171"/>
        <v>20230.566666666666</v>
      </c>
      <c r="L309" s="10">
        <f t="shared" si="171"/>
        <v>0</v>
      </c>
      <c r="M309" s="10">
        <f t="shared" si="171"/>
        <v>20230.566666666666</v>
      </c>
      <c r="N309" s="12"/>
      <c r="O309" s="8"/>
      <c r="P309" s="12"/>
      <c r="Q309" s="8"/>
      <c r="R309" s="12"/>
      <c r="S309" s="9"/>
      <c r="T309" s="9"/>
      <c r="U309" s="9"/>
      <c r="V309" s="9"/>
      <c r="W309" s="9"/>
      <c r="X309" s="9"/>
      <c r="Y309" s="9"/>
      <c r="Z309" s="5"/>
      <c r="AA309" s="5"/>
    </row>
    <row r="310" spans="1:27" ht="11.25">
      <c r="A310" s="9"/>
      <c r="B310" s="9"/>
      <c r="C310" s="9"/>
      <c r="D310" s="23"/>
      <c r="E310" s="24"/>
      <c r="F310" s="10"/>
      <c r="G310" s="24"/>
      <c r="H310" s="10"/>
      <c r="I310" s="24"/>
      <c r="J310" s="10"/>
      <c r="K310" s="10"/>
      <c r="L310" s="10"/>
      <c r="M310" s="10"/>
      <c r="N310" s="12"/>
      <c r="O310" s="8"/>
      <c r="P310" s="12"/>
      <c r="Q310" s="8"/>
      <c r="R310" s="12"/>
      <c r="S310" s="9"/>
      <c r="T310" s="9"/>
      <c r="U310" s="9"/>
      <c r="V310" s="9"/>
      <c r="W310" s="9"/>
      <c r="X310" s="9"/>
      <c r="Y310" s="9"/>
      <c r="Z310" s="5"/>
      <c r="AA310" s="5"/>
    </row>
    <row r="311" spans="1:27" ht="11.25">
      <c r="A311" s="9" t="s">
        <v>87</v>
      </c>
      <c r="B311" s="9"/>
      <c r="C311" s="9" t="s">
        <v>34</v>
      </c>
      <c r="D311" s="23"/>
      <c r="E311" s="24">
        <f aca="true" t="shared" si="172" ref="E311:M311">E66+E68</f>
        <v>7976</v>
      </c>
      <c r="F311" s="10">
        <f t="shared" si="172"/>
        <v>109899</v>
      </c>
      <c r="G311" s="24">
        <f t="shared" si="172"/>
        <v>0</v>
      </c>
      <c r="H311" s="10">
        <f t="shared" si="172"/>
        <v>0</v>
      </c>
      <c r="I311" s="24">
        <f t="shared" si="172"/>
        <v>7976</v>
      </c>
      <c r="J311" s="10">
        <f t="shared" si="172"/>
        <v>109899</v>
      </c>
      <c r="K311" s="10">
        <f t="shared" si="172"/>
        <v>7326.6</v>
      </c>
      <c r="L311" s="10">
        <f t="shared" si="172"/>
        <v>0</v>
      </c>
      <c r="M311" s="10">
        <f t="shared" si="172"/>
        <v>7326.6</v>
      </c>
      <c r="N311" s="12"/>
      <c r="O311" s="8"/>
      <c r="P311" s="12"/>
      <c r="Q311" s="8"/>
      <c r="R311" s="12"/>
      <c r="S311" s="9"/>
      <c r="T311" s="9"/>
      <c r="U311" s="9"/>
      <c r="V311" s="9"/>
      <c r="W311" s="9"/>
      <c r="X311" s="9"/>
      <c r="Y311" s="9"/>
      <c r="Z311" s="5"/>
      <c r="AA311" s="5"/>
    </row>
    <row r="312" spans="1:27" ht="11.25">
      <c r="A312" s="9" t="s">
        <v>87</v>
      </c>
      <c r="B312" s="9"/>
      <c r="C312" s="9" t="s">
        <v>36</v>
      </c>
      <c r="D312" s="23"/>
      <c r="E312" s="24">
        <f aca="true" t="shared" si="173" ref="E312:M312">E67+E69</f>
        <v>1487</v>
      </c>
      <c r="F312" s="10">
        <f t="shared" si="173"/>
        <v>20856</v>
      </c>
      <c r="G312" s="24">
        <f t="shared" si="173"/>
        <v>0</v>
      </c>
      <c r="H312" s="10">
        <f t="shared" si="173"/>
        <v>0</v>
      </c>
      <c r="I312" s="24">
        <f t="shared" si="173"/>
        <v>1487</v>
      </c>
      <c r="J312" s="10">
        <f t="shared" si="173"/>
        <v>20856</v>
      </c>
      <c r="K312" s="10">
        <f t="shared" si="173"/>
        <v>1390.4</v>
      </c>
      <c r="L312" s="10">
        <f t="shared" si="173"/>
        <v>0</v>
      </c>
      <c r="M312" s="10">
        <f t="shared" si="173"/>
        <v>1390.4</v>
      </c>
      <c r="N312" s="12"/>
      <c r="O312" s="8"/>
      <c r="P312" s="12"/>
      <c r="Q312" s="8"/>
      <c r="R312" s="12"/>
      <c r="S312" s="9"/>
      <c r="T312" s="9"/>
      <c r="U312" s="9"/>
      <c r="V312" s="9"/>
      <c r="W312" s="9"/>
      <c r="X312" s="9"/>
      <c r="Y312" s="9"/>
      <c r="Z312" s="5"/>
      <c r="AA312" s="5"/>
    </row>
    <row r="313" spans="1:27" ht="11.25">
      <c r="A313" s="9" t="s">
        <v>92</v>
      </c>
      <c r="B313" s="9"/>
      <c r="C313" s="9" t="s">
        <v>34</v>
      </c>
      <c r="D313" s="23"/>
      <c r="E313" s="24">
        <f aca="true" t="shared" si="174" ref="E313:M313">E70+E72</f>
        <v>7766</v>
      </c>
      <c r="F313" s="10">
        <f t="shared" si="174"/>
        <v>104540</v>
      </c>
      <c r="G313" s="24">
        <f t="shared" si="174"/>
        <v>0</v>
      </c>
      <c r="H313" s="10">
        <f t="shared" si="174"/>
        <v>0</v>
      </c>
      <c r="I313" s="24">
        <f t="shared" si="174"/>
        <v>7766</v>
      </c>
      <c r="J313" s="10">
        <f t="shared" si="174"/>
        <v>104540</v>
      </c>
      <c r="K313" s="10">
        <f t="shared" si="174"/>
        <v>6969.333333333333</v>
      </c>
      <c r="L313" s="10">
        <f t="shared" si="174"/>
        <v>0</v>
      </c>
      <c r="M313" s="10">
        <f t="shared" si="174"/>
        <v>6969.333333333333</v>
      </c>
      <c r="N313" s="8"/>
      <c r="O313" s="8"/>
      <c r="P313" s="8"/>
      <c r="Q313" s="8"/>
      <c r="R313" s="12"/>
      <c r="S313" s="9"/>
      <c r="T313" s="9"/>
      <c r="U313" s="9"/>
      <c r="V313" s="9"/>
      <c r="W313" s="9"/>
      <c r="X313" s="9"/>
      <c r="Y313" s="9"/>
      <c r="Z313" s="5"/>
      <c r="AA313" s="5"/>
    </row>
    <row r="314" spans="1:25" ht="11.25">
      <c r="A314" s="9" t="s">
        <v>92</v>
      </c>
      <c r="B314" s="9"/>
      <c r="C314" s="9" t="s">
        <v>36</v>
      </c>
      <c r="D314" s="23"/>
      <c r="E314" s="24">
        <f aca="true" t="shared" si="175" ref="E314:M314">E71+E73</f>
        <v>950</v>
      </c>
      <c r="F314" s="10">
        <f t="shared" si="175"/>
        <v>13020</v>
      </c>
      <c r="G314" s="24">
        <f t="shared" si="175"/>
        <v>0</v>
      </c>
      <c r="H314" s="10">
        <f t="shared" si="175"/>
        <v>0</v>
      </c>
      <c r="I314" s="24">
        <f t="shared" si="175"/>
        <v>950</v>
      </c>
      <c r="J314" s="10">
        <f t="shared" si="175"/>
        <v>13020</v>
      </c>
      <c r="K314" s="10">
        <f t="shared" si="175"/>
        <v>868</v>
      </c>
      <c r="L314" s="10">
        <f t="shared" si="175"/>
        <v>0</v>
      </c>
      <c r="M314" s="10">
        <f t="shared" si="175"/>
        <v>868</v>
      </c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1.25">
      <c r="A315" s="9" t="s">
        <v>47</v>
      </c>
      <c r="B315" s="8"/>
      <c r="C315" s="9" t="s">
        <v>34</v>
      </c>
      <c r="D315" s="8"/>
      <c r="E315" s="24">
        <f aca="true" t="shared" si="176" ref="E315:M315">E74+E76+E78+E80</f>
        <v>187</v>
      </c>
      <c r="F315" s="10">
        <f t="shared" si="176"/>
        <v>787</v>
      </c>
      <c r="G315" s="24">
        <f t="shared" si="176"/>
        <v>0</v>
      </c>
      <c r="H315" s="10">
        <f t="shared" si="176"/>
        <v>0</v>
      </c>
      <c r="I315" s="24">
        <f t="shared" si="176"/>
        <v>187</v>
      </c>
      <c r="J315" s="10">
        <f t="shared" si="176"/>
        <v>787</v>
      </c>
      <c r="K315" s="10">
        <f t="shared" si="176"/>
        <v>52.46666666666667</v>
      </c>
      <c r="L315" s="10">
        <f t="shared" si="176"/>
        <v>0</v>
      </c>
      <c r="M315" s="10">
        <f t="shared" si="176"/>
        <v>52.46666666666667</v>
      </c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1.25">
      <c r="A316" s="9" t="s">
        <v>47</v>
      </c>
      <c r="B316" s="8"/>
      <c r="C316" s="9" t="s">
        <v>36</v>
      </c>
      <c r="D316" s="8"/>
      <c r="E316" s="24">
        <f aca="true" t="shared" si="177" ref="E316:M316">E75+E77+E79+E81</f>
        <v>65</v>
      </c>
      <c r="F316" s="10">
        <f t="shared" si="177"/>
        <v>694</v>
      </c>
      <c r="G316" s="24">
        <f t="shared" si="177"/>
        <v>0</v>
      </c>
      <c r="H316" s="10">
        <f t="shared" si="177"/>
        <v>0</v>
      </c>
      <c r="I316" s="24">
        <f t="shared" si="177"/>
        <v>65</v>
      </c>
      <c r="J316" s="10">
        <f t="shared" si="177"/>
        <v>694</v>
      </c>
      <c r="K316" s="10">
        <f t="shared" si="177"/>
        <v>46.266666666666666</v>
      </c>
      <c r="L316" s="10">
        <f t="shared" si="177"/>
        <v>0</v>
      </c>
      <c r="M316" s="10">
        <f t="shared" si="177"/>
        <v>46.266666666666666</v>
      </c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1.25">
      <c r="A317" s="9" t="s">
        <v>222</v>
      </c>
      <c r="B317" s="9"/>
      <c r="C317" s="9" t="s">
        <v>34</v>
      </c>
      <c r="D317" s="23"/>
      <c r="E317" s="24">
        <f aca="true" t="shared" si="178" ref="E317:M317">E82+E84+E86+E88</f>
        <v>0</v>
      </c>
      <c r="F317" s="10">
        <f t="shared" si="178"/>
        <v>0</v>
      </c>
      <c r="G317" s="24">
        <f t="shared" si="178"/>
        <v>0</v>
      </c>
      <c r="H317" s="10">
        <f t="shared" si="178"/>
        <v>0</v>
      </c>
      <c r="I317" s="24">
        <f t="shared" si="178"/>
        <v>0</v>
      </c>
      <c r="J317" s="10">
        <f t="shared" si="178"/>
        <v>0</v>
      </c>
      <c r="K317" s="10">
        <f t="shared" si="178"/>
        <v>0</v>
      </c>
      <c r="L317" s="10">
        <f t="shared" si="178"/>
        <v>0</v>
      </c>
      <c r="M317" s="10">
        <f t="shared" si="178"/>
        <v>0</v>
      </c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7" ht="11.25">
      <c r="A318" s="9" t="s">
        <v>222</v>
      </c>
      <c r="B318" s="9"/>
      <c r="C318" s="9" t="s">
        <v>36</v>
      </c>
      <c r="D318" s="23"/>
      <c r="E318" s="24">
        <f aca="true" t="shared" si="179" ref="E318:M318">E83+E85+E87+E89</f>
        <v>0</v>
      </c>
      <c r="F318" s="10">
        <f t="shared" si="179"/>
        <v>0</v>
      </c>
      <c r="G318" s="24">
        <f t="shared" si="179"/>
        <v>0</v>
      </c>
      <c r="H318" s="10">
        <f t="shared" si="179"/>
        <v>0</v>
      </c>
      <c r="I318" s="24">
        <f t="shared" si="179"/>
        <v>0</v>
      </c>
      <c r="J318" s="10">
        <f t="shared" si="179"/>
        <v>0</v>
      </c>
      <c r="K318" s="10">
        <f t="shared" si="179"/>
        <v>0</v>
      </c>
      <c r="L318" s="10">
        <f t="shared" si="179"/>
        <v>0</v>
      </c>
      <c r="M318" s="10">
        <f t="shared" si="179"/>
        <v>0</v>
      </c>
      <c r="N318" s="8"/>
      <c r="O318" s="8"/>
      <c r="P318" s="8"/>
      <c r="Q318" s="8"/>
      <c r="R318" s="12"/>
      <c r="S318" s="9"/>
      <c r="T318" s="9"/>
      <c r="U318" s="9"/>
      <c r="V318" s="9"/>
      <c r="W318" s="9"/>
      <c r="X318" s="9"/>
      <c r="Y318" s="9"/>
      <c r="Z318" s="5"/>
      <c r="AA318" s="5"/>
    </row>
    <row r="319" spans="1:27" ht="11.25">
      <c r="A319" s="9" t="s">
        <v>117</v>
      </c>
      <c r="B319" s="9"/>
      <c r="C319" s="9" t="s">
        <v>34</v>
      </c>
      <c r="D319" s="23"/>
      <c r="E319" s="24">
        <f aca="true" t="shared" si="180" ref="E319:M319">E90+E92</f>
        <v>0</v>
      </c>
      <c r="F319" s="10">
        <f t="shared" si="180"/>
        <v>0</v>
      </c>
      <c r="G319" s="24">
        <f t="shared" si="180"/>
        <v>0</v>
      </c>
      <c r="H319" s="10">
        <f t="shared" si="180"/>
        <v>0</v>
      </c>
      <c r="I319" s="24">
        <f t="shared" si="180"/>
        <v>0</v>
      </c>
      <c r="J319" s="10">
        <f t="shared" si="180"/>
        <v>0</v>
      </c>
      <c r="K319" s="10">
        <f t="shared" si="180"/>
        <v>0</v>
      </c>
      <c r="L319" s="10">
        <f t="shared" si="180"/>
        <v>0</v>
      </c>
      <c r="M319" s="10">
        <f t="shared" si="180"/>
        <v>0</v>
      </c>
      <c r="N319" s="8"/>
      <c r="O319" s="8"/>
      <c r="P319" s="8"/>
      <c r="Q319" s="8"/>
      <c r="R319" s="12"/>
      <c r="S319" s="9"/>
      <c r="T319" s="9"/>
      <c r="U319" s="9"/>
      <c r="V319" s="9"/>
      <c r="W319" s="9"/>
      <c r="X319" s="9"/>
      <c r="Y319" s="9"/>
      <c r="Z319" s="5"/>
      <c r="AA319" s="5"/>
    </row>
    <row r="320" spans="1:27" ht="11.25">
      <c r="A320" s="9" t="s">
        <v>117</v>
      </c>
      <c r="B320" s="9"/>
      <c r="C320" s="9" t="s">
        <v>36</v>
      </c>
      <c r="D320" s="23"/>
      <c r="E320" s="24">
        <f aca="true" t="shared" si="181" ref="E320:M320">E91+E93</f>
        <v>0</v>
      </c>
      <c r="F320" s="10">
        <f t="shared" si="181"/>
        <v>0</v>
      </c>
      <c r="G320" s="24">
        <f t="shared" si="181"/>
        <v>0</v>
      </c>
      <c r="H320" s="10">
        <f t="shared" si="181"/>
        <v>0</v>
      </c>
      <c r="I320" s="24">
        <f t="shared" si="181"/>
        <v>0</v>
      </c>
      <c r="J320" s="10">
        <f t="shared" si="181"/>
        <v>0</v>
      </c>
      <c r="K320" s="10">
        <f t="shared" si="181"/>
        <v>0</v>
      </c>
      <c r="L320" s="10">
        <f t="shared" si="181"/>
        <v>0</v>
      </c>
      <c r="M320" s="10">
        <f t="shared" si="181"/>
        <v>0</v>
      </c>
      <c r="N320" s="8"/>
      <c r="O320" s="8"/>
      <c r="P320" s="8"/>
      <c r="Q320" s="8"/>
      <c r="R320" s="12"/>
      <c r="S320" s="9"/>
      <c r="T320" s="9"/>
      <c r="U320" s="9"/>
      <c r="V320" s="9"/>
      <c r="W320" s="9"/>
      <c r="X320" s="9"/>
      <c r="Y320" s="9"/>
      <c r="Z320" s="5"/>
      <c r="AA320" s="5"/>
    </row>
    <row r="321" spans="1:27" ht="11.25">
      <c r="A321" s="9" t="s">
        <v>127</v>
      </c>
      <c r="B321" s="9"/>
      <c r="C321" s="9" t="s">
        <v>34</v>
      </c>
      <c r="D321" s="23"/>
      <c r="E321" s="24">
        <f aca="true" t="shared" si="182" ref="E321:M321">E98+E100</f>
        <v>513</v>
      </c>
      <c r="F321" s="10">
        <f t="shared" si="182"/>
        <v>7293</v>
      </c>
      <c r="G321" s="24">
        <f t="shared" si="182"/>
        <v>0</v>
      </c>
      <c r="H321" s="10">
        <f t="shared" si="182"/>
        <v>0</v>
      </c>
      <c r="I321" s="24">
        <f t="shared" si="182"/>
        <v>513</v>
      </c>
      <c r="J321" s="10">
        <f t="shared" si="182"/>
        <v>7293</v>
      </c>
      <c r="K321" s="10">
        <f t="shared" si="182"/>
        <v>486.2</v>
      </c>
      <c r="L321" s="10">
        <f t="shared" si="182"/>
        <v>0</v>
      </c>
      <c r="M321" s="10">
        <f t="shared" si="182"/>
        <v>486.2</v>
      </c>
      <c r="N321" s="8"/>
      <c r="O321" s="8"/>
      <c r="P321" s="8"/>
      <c r="Q321" s="8"/>
      <c r="R321" s="12"/>
      <c r="S321" s="9"/>
      <c r="T321" s="9"/>
      <c r="U321" s="9"/>
      <c r="V321" s="9"/>
      <c r="W321" s="9"/>
      <c r="X321" s="9"/>
      <c r="Y321" s="9"/>
      <c r="Z321" s="5"/>
      <c r="AA321" s="5"/>
    </row>
    <row r="322" spans="1:27" ht="11.25">
      <c r="A322" s="9" t="s">
        <v>127</v>
      </c>
      <c r="B322" s="9"/>
      <c r="C322" s="9" t="s">
        <v>36</v>
      </c>
      <c r="D322" s="23"/>
      <c r="E322" s="24">
        <f aca="true" t="shared" si="183" ref="E322:M322">E99+E101</f>
        <v>23</v>
      </c>
      <c r="F322" s="10">
        <f t="shared" si="183"/>
        <v>329</v>
      </c>
      <c r="G322" s="24">
        <f t="shared" si="183"/>
        <v>0</v>
      </c>
      <c r="H322" s="10">
        <f t="shared" si="183"/>
        <v>0</v>
      </c>
      <c r="I322" s="24">
        <f t="shared" si="183"/>
        <v>23</v>
      </c>
      <c r="J322" s="10">
        <f t="shared" si="183"/>
        <v>329</v>
      </c>
      <c r="K322" s="10">
        <f t="shared" si="183"/>
        <v>21.933333333333334</v>
      </c>
      <c r="L322" s="10">
        <f t="shared" si="183"/>
        <v>0</v>
      </c>
      <c r="M322" s="10">
        <f t="shared" si="183"/>
        <v>21.933333333333334</v>
      </c>
      <c r="N322" s="8"/>
      <c r="O322" s="8"/>
      <c r="P322" s="8"/>
      <c r="Q322" s="12"/>
      <c r="R322" s="12"/>
      <c r="S322" s="9"/>
      <c r="T322" s="9"/>
      <c r="U322" s="9"/>
      <c r="V322" s="9"/>
      <c r="W322" s="9"/>
      <c r="X322" s="9"/>
      <c r="Y322" s="9"/>
      <c r="Z322" s="5"/>
      <c r="AA322" s="5"/>
    </row>
    <row r="323" spans="1:27" ht="11.25">
      <c r="A323" s="9" t="s">
        <v>223</v>
      </c>
      <c r="B323" s="9"/>
      <c r="C323" s="9" t="s">
        <v>34</v>
      </c>
      <c r="D323" s="23"/>
      <c r="E323" s="24">
        <f aca="true" t="shared" si="184" ref="E323:M323">E106+E108+E110+E112</f>
        <v>0</v>
      </c>
      <c r="F323" s="10">
        <f t="shared" si="184"/>
        <v>0</v>
      </c>
      <c r="G323" s="24">
        <f t="shared" si="184"/>
        <v>0</v>
      </c>
      <c r="H323" s="10">
        <f t="shared" si="184"/>
        <v>0</v>
      </c>
      <c r="I323" s="24">
        <f t="shared" si="184"/>
        <v>0</v>
      </c>
      <c r="J323" s="10">
        <f t="shared" si="184"/>
        <v>0</v>
      </c>
      <c r="K323" s="10">
        <f t="shared" si="184"/>
        <v>0</v>
      </c>
      <c r="L323" s="10">
        <f t="shared" si="184"/>
        <v>0</v>
      </c>
      <c r="M323" s="10">
        <f t="shared" si="184"/>
        <v>0</v>
      </c>
      <c r="N323" s="8"/>
      <c r="O323" s="8"/>
      <c r="P323" s="8"/>
      <c r="Q323" s="8"/>
      <c r="R323" s="12"/>
      <c r="S323" s="9"/>
      <c r="T323" s="9"/>
      <c r="U323" s="9"/>
      <c r="V323" s="9"/>
      <c r="W323" s="9"/>
      <c r="X323" s="9"/>
      <c r="Y323" s="9"/>
      <c r="Z323" s="5"/>
      <c r="AA323" s="5"/>
    </row>
    <row r="324" spans="1:27" ht="11.25">
      <c r="A324" s="9" t="s">
        <v>223</v>
      </c>
      <c r="B324" s="9"/>
      <c r="C324" s="9" t="s">
        <v>36</v>
      </c>
      <c r="D324" s="23"/>
      <c r="E324" s="24">
        <f aca="true" t="shared" si="185" ref="E324:M324">E107+E109+E111+E113</f>
        <v>0</v>
      </c>
      <c r="F324" s="10">
        <f t="shared" si="185"/>
        <v>0</v>
      </c>
      <c r="G324" s="24">
        <f t="shared" si="185"/>
        <v>0</v>
      </c>
      <c r="H324" s="10">
        <f t="shared" si="185"/>
        <v>0</v>
      </c>
      <c r="I324" s="24">
        <f t="shared" si="185"/>
        <v>0</v>
      </c>
      <c r="J324" s="10">
        <f t="shared" si="185"/>
        <v>0</v>
      </c>
      <c r="K324" s="10">
        <f t="shared" si="185"/>
        <v>0</v>
      </c>
      <c r="L324" s="10">
        <f t="shared" si="185"/>
        <v>0</v>
      </c>
      <c r="M324" s="10">
        <f t="shared" si="185"/>
        <v>0</v>
      </c>
      <c r="N324" s="8"/>
      <c r="O324" s="8"/>
      <c r="P324" s="8"/>
      <c r="Q324" s="8"/>
      <c r="R324" s="12"/>
      <c r="S324" s="9"/>
      <c r="T324" s="9"/>
      <c r="U324" s="9"/>
      <c r="V324" s="9"/>
      <c r="W324" s="9"/>
      <c r="X324" s="9"/>
      <c r="Y324" s="9"/>
      <c r="Z324" s="5"/>
      <c r="AA324" s="5"/>
    </row>
    <row r="325" spans="1:27" ht="11.25">
      <c r="A325" s="9" t="s">
        <v>147</v>
      </c>
      <c r="B325" s="9"/>
      <c r="C325" s="9" t="s">
        <v>34</v>
      </c>
      <c r="D325" s="23"/>
      <c r="E325" s="24">
        <f aca="true" t="shared" si="186" ref="E325:M325">E114+E116</f>
        <v>370</v>
      </c>
      <c r="F325" s="10">
        <f t="shared" si="186"/>
        <v>6853</v>
      </c>
      <c r="G325" s="24">
        <f t="shared" si="186"/>
        <v>0</v>
      </c>
      <c r="H325" s="10">
        <f t="shared" si="186"/>
        <v>0</v>
      </c>
      <c r="I325" s="24">
        <f t="shared" si="186"/>
        <v>370</v>
      </c>
      <c r="J325" s="10">
        <f t="shared" si="186"/>
        <v>6853</v>
      </c>
      <c r="K325" s="10">
        <f t="shared" si="186"/>
        <v>381</v>
      </c>
      <c r="L325" s="10">
        <f t="shared" si="186"/>
        <v>0</v>
      </c>
      <c r="M325" s="10">
        <f t="shared" si="186"/>
        <v>381</v>
      </c>
      <c r="N325" s="8"/>
      <c r="O325" s="8"/>
      <c r="P325" s="8"/>
      <c r="Q325" s="8"/>
      <c r="R325" s="12"/>
      <c r="S325" s="9"/>
      <c r="T325" s="9"/>
      <c r="U325" s="9"/>
      <c r="V325" s="9"/>
      <c r="W325" s="9"/>
      <c r="X325" s="9"/>
      <c r="Y325" s="9"/>
      <c r="Z325" s="5"/>
      <c r="AA325" s="5"/>
    </row>
    <row r="326" spans="1:27" ht="11.25">
      <c r="A326" s="9" t="s">
        <v>147</v>
      </c>
      <c r="B326" s="9"/>
      <c r="C326" s="9" t="s">
        <v>36</v>
      </c>
      <c r="D326" s="23"/>
      <c r="E326" s="24">
        <f aca="true" t="shared" si="187" ref="E326:M326">E115+E117</f>
        <v>4</v>
      </c>
      <c r="F326" s="10">
        <f t="shared" si="187"/>
        <v>74</v>
      </c>
      <c r="G326" s="24">
        <f t="shared" si="187"/>
        <v>0</v>
      </c>
      <c r="H326" s="10">
        <f t="shared" si="187"/>
        <v>0</v>
      </c>
      <c r="I326" s="24">
        <f t="shared" si="187"/>
        <v>4</v>
      </c>
      <c r="J326" s="10">
        <f t="shared" si="187"/>
        <v>74</v>
      </c>
      <c r="K326" s="10">
        <f t="shared" si="187"/>
        <v>4</v>
      </c>
      <c r="L326" s="10">
        <f t="shared" si="187"/>
        <v>0</v>
      </c>
      <c r="M326" s="10">
        <f t="shared" si="187"/>
        <v>4</v>
      </c>
      <c r="N326" s="8"/>
      <c r="O326" s="8"/>
      <c r="P326" s="8"/>
      <c r="Q326" s="8"/>
      <c r="R326" s="12"/>
      <c r="S326" s="9"/>
      <c r="T326" s="9"/>
      <c r="U326" s="9"/>
      <c r="V326" s="9"/>
      <c r="W326" s="9"/>
      <c r="X326" s="9"/>
      <c r="Y326" s="9"/>
      <c r="Z326" s="5"/>
      <c r="AA326" s="5"/>
    </row>
    <row r="327" spans="1:27" ht="11.25">
      <c r="A327" s="9" t="s">
        <v>152</v>
      </c>
      <c r="B327" s="9"/>
      <c r="C327" s="9" t="s">
        <v>34</v>
      </c>
      <c r="D327" s="23"/>
      <c r="E327" s="24">
        <f aca="true" t="shared" si="188" ref="E327:M327">E118+E120</f>
        <v>0</v>
      </c>
      <c r="F327" s="10">
        <f t="shared" si="188"/>
        <v>0</v>
      </c>
      <c r="G327" s="24">
        <f t="shared" si="188"/>
        <v>0</v>
      </c>
      <c r="H327" s="10">
        <f t="shared" si="188"/>
        <v>0</v>
      </c>
      <c r="I327" s="24">
        <f t="shared" si="188"/>
        <v>0</v>
      </c>
      <c r="J327" s="10">
        <f t="shared" si="188"/>
        <v>0</v>
      </c>
      <c r="K327" s="10">
        <f t="shared" si="188"/>
        <v>0</v>
      </c>
      <c r="L327" s="10">
        <f t="shared" si="188"/>
        <v>0</v>
      </c>
      <c r="M327" s="10">
        <f t="shared" si="188"/>
        <v>0</v>
      </c>
      <c r="N327" s="8"/>
      <c r="O327" s="8"/>
      <c r="P327" s="8"/>
      <c r="Q327" s="8"/>
      <c r="R327" s="12"/>
      <c r="S327" s="9"/>
      <c r="T327" s="9"/>
      <c r="U327" s="9"/>
      <c r="V327" s="9"/>
      <c r="W327" s="9"/>
      <c r="X327" s="9"/>
      <c r="Y327" s="9"/>
      <c r="Z327" s="5"/>
      <c r="AA327" s="5"/>
    </row>
    <row r="328" spans="1:27" ht="11.25">
      <c r="A328" s="9" t="s">
        <v>152</v>
      </c>
      <c r="B328" s="9"/>
      <c r="C328" s="9" t="s">
        <v>36</v>
      </c>
      <c r="D328" s="23"/>
      <c r="E328" s="24">
        <f aca="true" t="shared" si="189" ref="E328:M328">E119+E121</f>
        <v>0</v>
      </c>
      <c r="F328" s="10">
        <f t="shared" si="189"/>
        <v>0</v>
      </c>
      <c r="G328" s="24">
        <f t="shared" si="189"/>
        <v>0</v>
      </c>
      <c r="H328" s="10">
        <f t="shared" si="189"/>
        <v>0</v>
      </c>
      <c r="I328" s="24">
        <f t="shared" si="189"/>
        <v>0</v>
      </c>
      <c r="J328" s="10">
        <f t="shared" si="189"/>
        <v>0</v>
      </c>
      <c r="K328" s="10">
        <f t="shared" si="189"/>
        <v>0</v>
      </c>
      <c r="L328" s="10">
        <f t="shared" si="189"/>
        <v>0</v>
      </c>
      <c r="M328" s="10">
        <f t="shared" si="189"/>
        <v>0</v>
      </c>
      <c r="N328" s="8"/>
      <c r="O328" s="8"/>
      <c r="P328" s="8"/>
      <c r="Q328" s="8"/>
      <c r="R328" s="12"/>
      <c r="S328" s="9"/>
      <c r="T328" s="9"/>
      <c r="U328" s="9"/>
      <c r="V328" s="9"/>
      <c r="W328" s="9"/>
      <c r="X328" s="9"/>
      <c r="Y328" s="9"/>
      <c r="Z328" s="5"/>
      <c r="AA328" s="5"/>
    </row>
    <row r="329" spans="1:27" ht="11.25">
      <c r="A329" s="8" t="s">
        <v>224</v>
      </c>
      <c r="B329" s="8"/>
      <c r="C329" s="9" t="s">
        <v>34</v>
      </c>
      <c r="D329" s="8"/>
      <c r="E329" s="24">
        <f aca="true" t="shared" si="190" ref="E329:M329">E122+E124+E126+E128</f>
        <v>0</v>
      </c>
      <c r="F329" s="10">
        <f t="shared" si="190"/>
        <v>0</v>
      </c>
      <c r="G329" s="24">
        <f t="shared" si="190"/>
        <v>0</v>
      </c>
      <c r="H329" s="10">
        <f t="shared" si="190"/>
        <v>0</v>
      </c>
      <c r="I329" s="24">
        <f t="shared" si="190"/>
        <v>0</v>
      </c>
      <c r="J329" s="10">
        <f t="shared" si="190"/>
        <v>0</v>
      </c>
      <c r="K329" s="10">
        <f t="shared" si="190"/>
        <v>0</v>
      </c>
      <c r="L329" s="10">
        <f t="shared" si="190"/>
        <v>0</v>
      </c>
      <c r="M329" s="10">
        <f t="shared" si="190"/>
        <v>0</v>
      </c>
      <c r="N329" s="8"/>
      <c r="O329" s="8"/>
      <c r="P329" s="8"/>
      <c r="Q329" s="8"/>
      <c r="R329" s="12"/>
      <c r="S329" s="9"/>
      <c r="T329" s="9"/>
      <c r="U329" s="9"/>
      <c r="V329" s="9"/>
      <c r="W329" s="9"/>
      <c r="X329" s="9"/>
      <c r="Y329" s="9"/>
      <c r="Z329" s="5"/>
      <c r="AA329" s="5"/>
    </row>
    <row r="330" spans="1:27" ht="11.25">
      <c r="A330" s="8" t="s">
        <v>224</v>
      </c>
      <c r="B330" s="8"/>
      <c r="C330" s="9" t="s">
        <v>36</v>
      </c>
      <c r="D330" s="8"/>
      <c r="E330" s="24">
        <f aca="true" t="shared" si="191" ref="E330:M330">E123+E125+E127+E129</f>
        <v>0</v>
      </c>
      <c r="F330" s="10">
        <f t="shared" si="191"/>
        <v>0</v>
      </c>
      <c r="G330" s="24">
        <f t="shared" si="191"/>
        <v>0</v>
      </c>
      <c r="H330" s="10">
        <f t="shared" si="191"/>
        <v>0</v>
      </c>
      <c r="I330" s="24">
        <f t="shared" si="191"/>
        <v>0</v>
      </c>
      <c r="J330" s="10">
        <f t="shared" si="191"/>
        <v>0</v>
      </c>
      <c r="K330" s="10">
        <f t="shared" si="191"/>
        <v>0</v>
      </c>
      <c r="L330" s="10">
        <f t="shared" si="191"/>
        <v>0</v>
      </c>
      <c r="M330" s="10">
        <f t="shared" si="191"/>
        <v>0</v>
      </c>
      <c r="N330" s="8"/>
      <c r="O330" s="8"/>
      <c r="P330" s="8"/>
      <c r="Q330" s="8"/>
      <c r="R330" s="12"/>
      <c r="S330" s="9"/>
      <c r="T330" s="9"/>
      <c r="U330" s="9"/>
      <c r="V330" s="9"/>
      <c r="W330" s="9"/>
      <c r="X330" s="9"/>
      <c r="Y330" s="9"/>
      <c r="Z330" s="5"/>
      <c r="AA330" s="5"/>
    </row>
    <row r="331" spans="1:27" ht="11.25">
      <c r="A331" s="8" t="str">
        <f>A130</f>
        <v>Pharmacy D PHM</v>
      </c>
      <c r="B331" s="8"/>
      <c r="C331" s="9" t="s">
        <v>34</v>
      </c>
      <c r="D331" s="8"/>
      <c r="E331" s="24">
        <f>E130+E132</f>
        <v>0</v>
      </c>
      <c r="F331" s="10">
        <f>F130+E132</f>
        <v>0</v>
      </c>
      <c r="G331" s="24">
        <f>G130+G132</f>
        <v>0</v>
      </c>
      <c r="H331" s="10">
        <f>H130+G132</f>
        <v>0</v>
      </c>
      <c r="I331" s="24">
        <f>I130+I132</f>
        <v>0</v>
      </c>
      <c r="J331" s="10">
        <f>J130+I132</f>
        <v>0</v>
      </c>
      <c r="K331" s="10">
        <f aca="true" t="shared" si="192" ref="K331:M332">K130+K132</f>
        <v>0</v>
      </c>
      <c r="L331" s="10">
        <f t="shared" si="192"/>
        <v>0</v>
      </c>
      <c r="M331" s="10">
        <f t="shared" si="192"/>
        <v>0</v>
      </c>
      <c r="N331" s="8"/>
      <c r="O331" s="8"/>
      <c r="P331" s="8"/>
      <c r="Q331" s="8"/>
      <c r="R331" s="12"/>
      <c r="S331" s="9"/>
      <c r="T331" s="9"/>
      <c r="U331" s="9"/>
      <c r="V331" s="9"/>
      <c r="W331" s="9"/>
      <c r="X331" s="9"/>
      <c r="Y331" s="9"/>
      <c r="Z331" s="5"/>
      <c r="AA331" s="5"/>
    </row>
    <row r="332" spans="1:27" ht="11.25">
      <c r="A332" s="8" t="str">
        <f>A131</f>
        <v>Pharmacy D PHM</v>
      </c>
      <c r="B332" s="8"/>
      <c r="C332" s="9" t="s">
        <v>36</v>
      </c>
      <c r="D332" s="8"/>
      <c r="E332" s="24">
        <f>E131+E133</f>
        <v>0</v>
      </c>
      <c r="F332" s="10">
        <f>F131+F133</f>
        <v>0</v>
      </c>
      <c r="G332" s="24">
        <f>G131+G133</f>
        <v>0</v>
      </c>
      <c r="H332" s="10">
        <f>H131+H133</f>
        <v>0</v>
      </c>
      <c r="I332" s="24">
        <f>I131+I133</f>
        <v>0</v>
      </c>
      <c r="J332" s="10">
        <f>J131+J133</f>
        <v>0</v>
      </c>
      <c r="K332" s="10">
        <f t="shared" si="192"/>
        <v>0</v>
      </c>
      <c r="L332" s="10">
        <f t="shared" si="192"/>
        <v>0</v>
      </c>
      <c r="M332" s="10">
        <f t="shared" si="192"/>
        <v>0</v>
      </c>
      <c r="N332" s="8"/>
      <c r="O332" s="8"/>
      <c r="P332" s="8"/>
      <c r="Q332" s="8"/>
      <c r="R332" s="12"/>
      <c r="S332" s="9"/>
      <c r="T332" s="9"/>
      <c r="U332" s="9"/>
      <c r="V332" s="9"/>
      <c r="W332" s="9"/>
      <c r="X332" s="9"/>
      <c r="Y332" s="9"/>
      <c r="Z332" s="5"/>
      <c r="AA332" s="5"/>
    </row>
    <row r="333" spans="1:27" ht="11.25">
      <c r="A333" s="9" t="s">
        <v>177</v>
      </c>
      <c r="B333" s="9"/>
      <c r="C333" s="9" t="s">
        <v>34</v>
      </c>
      <c r="D333" s="23"/>
      <c r="E333" s="24">
        <f aca="true" t="shared" si="193" ref="E333:M333">E138+E140</f>
        <v>240</v>
      </c>
      <c r="F333" s="10">
        <f t="shared" si="193"/>
        <v>3556</v>
      </c>
      <c r="G333" s="24">
        <f t="shared" si="193"/>
        <v>0</v>
      </c>
      <c r="H333" s="10">
        <f t="shared" si="193"/>
        <v>0</v>
      </c>
      <c r="I333" s="24">
        <f t="shared" si="193"/>
        <v>240</v>
      </c>
      <c r="J333" s="10">
        <f t="shared" si="193"/>
        <v>3556</v>
      </c>
      <c r="K333" s="10">
        <f t="shared" si="193"/>
        <v>222.25</v>
      </c>
      <c r="L333" s="10">
        <f t="shared" si="193"/>
        <v>0</v>
      </c>
      <c r="M333" s="10">
        <f t="shared" si="193"/>
        <v>222.25</v>
      </c>
      <c r="N333" s="8"/>
      <c r="O333" s="8"/>
      <c r="P333" s="8"/>
      <c r="Q333" s="8"/>
      <c r="R333" s="12"/>
      <c r="S333" s="9"/>
      <c r="T333" s="9"/>
      <c r="U333" s="9"/>
      <c r="V333" s="9"/>
      <c r="W333" s="9"/>
      <c r="X333" s="9"/>
      <c r="Y333" s="9"/>
      <c r="Z333" s="5"/>
      <c r="AA333" s="5"/>
    </row>
    <row r="334" spans="1:27" ht="11.25">
      <c r="A334" s="9" t="s">
        <v>177</v>
      </c>
      <c r="B334" s="9"/>
      <c r="C334" s="9" t="s">
        <v>36</v>
      </c>
      <c r="D334" s="23"/>
      <c r="E334" s="24">
        <f aca="true" t="shared" si="194" ref="E334:M334">E139+E141</f>
        <v>12</v>
      </c>
      <c r="F334" s="10">
        <f t="shared" si="194"/>
        <v>178</v>
      </c>
      <c r="G334" s="24">
        <f t="shared" si="194"/>
        <v>0</v>
      </c>
      <c r="H334" s="10">
        <f t="shared" si="194"/>
        <v>0</v>
      </c>
      <c r="I334" s="24">
        <f t="shared" si="194"/>
        <v>12</v>
      </c>
      <c r="J334" s="10">
        <f t="shared" si="194"/>
        <v>178</v>
      </c>
      <c r="K334" s="10">
        <f t="shared" si="194"/>
        <v>11.125</v>
      </c>
      <c r="L334" s="10">
        <f t="shared" si="194"/>
        <v>0</v>
      </c>
      <c r="M334" s="10">
        <f t="shared" si="194"/>
        <v>11.125</v>
      </c>
      <c r="N334" s="8"/>
      <c r="O334" s="8"/>
      <c r="P334" s="8"/>
      <c r="Q334" s="8"/>
      <c r="R334" s="12"/>
      <c r="S334" s="9"/>
      <c r="T334" s="9"/>
      <c r="U334" s="9"/>
      <c r="V334" s="9"/>
      <c r="W334" s="9"/>
      <c r="X334" s="9"/>
      <c r="Y334" s="9"/>
      <c r="Z334" s="5"/>
      <c r="AA334" s="5"/>
    </row>
    <row r="335" spans="1:27" ht="11.25">
      <c r="A335" s="9" t="s">
        <v>49</v>
      </c>
      <c r="B335" s="9"/>
      <c r="C335" s="9" t="s">
        <v>34</v>
      </c>
      <c r="D335" s="23"/>
      <c r="E335" s="24">
        <f aca="true" t="shared" si="195" ref="E335:M335">E142+E144+E134+E136+E102+E104+E94+E96</f>
        <v>2414</v>
      </c>
      <c r="F335" s="10">
        <f t="shared" si="195"/>
        <v>15911</v>
      </c>
      <c r="G335" s="24">
        <f t="shared" si="195"/>
        <v>0</v>
      </c>
      <c r="H335" s="10">
        <f t="shared" si="195"/>
        <v>0</v>
      </c>
      <c r="I335" s="24">
        <f t="shared" si="195"/>
        <v>2414</v>
      </c>
      <c r="J335" s="10">
        <f t="shared" si="195"/>
        <v>15911</v>
      </c>
      <c r="K335" s="10">
        <f t="shared" si="195"/>
        <v>1325.9166666666665</v>
      </c>
      <c r="L335" s="10">
        <f t="shared" si="195"/>
        <v>0</v>
      </c>
      <c r="M335" s="10">
        <f t="shared" si="195"/>
        <v>1325.9166666666665</v>
      </c>
      <c r="N335" s="8"/>
      <c r="O335" s="8"/>
      <c r="P335" s="8"/>
      <c r="Q335" s="12"/>
      <c r="R335" s="12"/>
      <c r="S335" s="9"/>
      <c r="T335" s="9"/>
      <c r="U335" s="9"/>
      <c r="V335" s="9"/>
      <c r="W335" s="9"/>
      <c r="X335" s="9"/>
      <c r="Y335" s="9"/>
      <c r="Z335" s="5"/>
      <c r="AA335" s="5"/>
    </row>
    <row r="336" spans="1:25" ht="11.25">
      <c r="A336" s="9" t="s">
        <v>49</v>
      </c>
      <c r="B336" s="9"/>
      <c r="C336" s="9" t="s">
        <v>36</v>
      </c>
      <c r="D336" s="23"/>
      <c r="E336" s="24">
        <f aca="true" t="shared" si="196" ref="E336:M336">E143+E145+E135+E137+E103+E105+E95+E97</f>
        <v>1660</v>
      </c>
      <c r="F336" s="10">
        <f t="shared" si="196"/>
        <v>13495</v>
      </c>
      <c r="G336" s="24">
        <f t="shared" si="196"/>
        <v>0</v>
      </c>
      <c r="H336" s="10">
        <f t="shared" si="196"/>
        <v>0</v>
      </c>
      <c r="I336" s="24">
        <f t="shared" si="196"/>
        <v>1660</v>
      </c>
      <c r="J336" s="10">
        <f t="shared" si="196"/>
        <v>13495</v>
      </c>
      <c r="K336" s="10">
        <f t="shared" si="196"/>
        <v>1124.5833333333333</v>
      </c>
      <c r="L336" s="10">
        <f t="shared" si="196"/>
        <v>0</v>
      </c>
      <c r="M336" s="10">
        <f t="shared" si="196"/>
        <v>1124.5833333333333</v>
      </c>
      <c r="N336" s="8"/>
      <c r="O336" s="8"/>
      <c r="P336" s="8"/>
      <c r="Q336" s="12"/>
      <c r="R336" s="12"/>
      <c r="S336" s="12"/>
      <c r="T336" s="12"/>
      <c r="U336" s="12"/>
      <c r="V336" s="12"/>
      <c r="W336" s="8"/>
      <c r="X336" s="8"/>
      <c r="Y336" s="8"/>
    </row>
    <row r="337" spans="1:25" ht="11.25">
      <c r="A337" s="9" t="s">
        <v>40</v>
      </c>
      <c r="B337" s="9"/>
      <c r="C337" s="23"/>
      <c r="D337" s="23"/>
      <c r="E337" s="24">
        <f aca="true" t="shared" si="197" ref="E337:M337">SUM(E311:E336)</f>
        <v>23667</v>
      </c>
      <c r="F337" s="10">
        <f t="shared" si="197"/>
        <v>297485</v>
      </c>
      <c r="G337" s="24">
        <f t="shared" si="197"/>
        <v>0</v>
      </c>
      <c r="H337" s="10">
        <f t="shared" si="197"/>
        <v>0</v>
      </c>
      <c r="I337" s="24">
        <f t="shared" si="197"/>
        <v>23667</v>
      </c>
      <c r="J337" s="10">
        <f t="shared" si="197"/>
        <v>297485</v>
      </c>
      <c r="K337" s="10">
        <f t="shared" si="197"/>
        <v>20230.075</v>
      </c>
      <c r="L337" s="10">
        <f t="shared" si="197"/>
        <v>0</v>
      </c>
      <c r="M337" s="10">
        <f t="shared" si="197"/>
        <v>20230.075</v>
      </c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1.25">
      <c r="A338" s="9" t="s">
        <v>182</v>
      </c>
      <c r="B338" s="9"/>
      <c r="C338" s="9" t="s">
        <v>34</v>
      </c>
      <c r="D338" s="23"/>
      <c r="E338" s="24">
        <f aca="true" t="shared" si="198" ref="E338:M338">E147+E149</f>
        <v>19466</v>
      </c>
      <c r="F338" s="10">
        <f t="shared" si="198"/>
        <v>248839</v>
      </c>
      <c r="G338" s="24">
        <f t="shared" si="198"/>
        <v>0</v>
      </c>
      <c r="H338" s="10">
        <f t="shared" si="198"/>
        <v>0</v>
      </c>
      <c r="I338" s="24">
        <f t="shared" si="198"/>
        <v>19466</v>
      </c>
      <c r="J338" s="10">
        <f t="shared" si="198"/>
        <v>248839</v>
      </c>
      <c r="K338" s="10">
        <f t="shared" si="198"/>
        <v>16764</v>
      </c>
      <c r="L338" s="10">
        <f t="shared" si="198"/>
        <v>0</v>
      </c>
      <c r="M338" s="10">
        <f t="shared" si="198"/>
        <v>16764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1.25">
      <c r="A339" s="9" t="s">
        <v>182</v>
      </c>
      <c r="B339" s="9"/>
      <c r="C339" s="9" t="s">
        <v>36</v>
      </c>
      <c r="D339" s="23"/>
      <c r="E339" s="24">
        <f aca="true" t="shared" si="199" ref="E339:M339">E148+E150</f>
        <v>4200</v>
      </c>
      <c r="F339" s="10">
        <f t="shared" si="199"/>
        <v>48643</v>
      </c>
      <c r="G339" s="24">
        <f t="shared" si="199"/>
        <v>0</v>
      </c>
      <c r="H339" s="10">
        <f t="shared" si="199"/>
        <v>0</v>
      </c>
      <c r="I339" s="24">
        <f t="shared" si="199"/>
        <v>4200</v>
      </c>
      <c r="J339" s="10">
        <f t="shared" si="199"/>
        <v>48643</v>
      </c>
      <c r="K339" s="10">
        <f t="shared" si="199"/>
        <v>3466</v>
      </c>
      <c r="L339" s="10">
        <f t="shared" si="199"/>
        <v>0</v>
      </c>
      <c r="M339" s="10">
        <f t="shared" si="199"/>
        <v>3466</v>
      </c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1.25">
      <c r="A340" s="9" t="s">
        <v>187</v>
      </c>
      <c r="B340" s="9"/>
      <c r="C340" s="9" t="s">
        <v>34</v>
      </c>
      <c r="D340" s="23"/>
      <c r="E340" s="24">
        <f aca="true" t="shared" si="200" ref="E340:M340">E151+E153</f>
        <v>0</v>
      </c>
      <c r="F340" s="10">
        <f t="shared" si="200"/>
        <v>0</v>
      </c>
      <c r="G340" s="24">
        <f t="shared" si="200"/>
        <v>0</v>
      </c>
      <c r="H340" s="10">
        <f t="shared" si="200"/>
        <v>0</v>
      </c>
      <c r="I340" s="24">
        <f t="shared" si="200"/>
        <v>0</v>
      </c>
      <c r="J340" s="10">
        <f t="shared" si="200"/>
        <v>0</v>
      </c>
      <c r="K340" s="10">
        <f t="shared" si="200"/>
        <v>0</v>
      </c>
      <c r="L340" s="10">
        <f t="shared" si="200"/>
        <v>0</v>
      </c>
      <c r="M340" s="10">
        <f t="shared" si="200"/>
        <v>0</v>
      </c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1.25">
      <c r="A341" s="9" t="s">
        <v>187</v>
      </c>
      <c r="B341" s="9"/>
      <c r="C341" s="9" t="s">
        <v>36</v>
      </c>
      <c r="D341" s="23"/>
      <c r="E341" s="24">
        <f aca="true" t="shared" si="201" ref="E341:M341">E152+E154</f>
        <v>1</v>
      </c>
      <c r="F341" s="10">
        <f t="shared" si="201"/>
        <v>3</v>
      </c>
      <c r="G341" s="24">
        <f t="shared" si="201"/>
        <v>0</v>
      </c>
      <c r="H341" s="10">
        <f t="shared" si="201"/>
        <v>0</v>
      </c>
      <c r="I341" s="24">
        <f t="shared" si="201"/>
        <v>1</v>
      </c>
      <c r="J341" s="10">
        <f t="shared" si="201"/>
        <v>3</v>
      </c>
      <c r="K341" s="10">
        <f t="shared" si="201"/>
        <v>0</v>
      </c>
      <c r="L341" s="10">
        <f t="shared" si="201"/>
        <v>0</v>
      </c>
      <c r="M341" s="10">
        <f t="shared" si="201"/>
        <v>0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1.25">
      <c r="A342" s="9" t="s">
        <v>192</v>
      </c>
      <c r="B342" s="9"/>
      <c r="C342" s="9" t="s">
        <v>34</v>
      </c>
      <c r="D342" s="23"/>
      <c r="E342" s="24">
        <f aca="true" t="shared" si="202" ref="E342:M342">E155+E157</f>
        <v>0</v>
      </c>
      <c r="F342" s="10">
        <f t="shared" si="202"/>
        <v>0</v>
      </c>
      <c r="G342" s="24">
        <f t="shared" si="202"/>
        <v>0</v>
      </c>
      <c r="H342" s="10">
        <f t="shared" si="202"/>
        <v>0</v>
      </c>
      <c r="I342" s="24">
        <f t="shared" si="202"/>
        <v>0</v>
      </c>
      <c r="J342" s="10">
        <f t="shared" si="202"/>
        <v>0</v>
      </c>
      <c r="K342" s="10">
        <f t="shared" si="202"/>
        <v>0</v>
      </c>
      <c r="L342" s="10">
        <f t="shared" si="202"/>
        <v>0</v>
      </c>
      <c r="M342" s="10">
        <f t="shared" si="202"/>
        <v>0</v>
      </c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1.25">
      <c r="A343" s="9" t="s">
        <v>192</v>
      </c>
      <c r="B343" s="9"/>
      <c r="C343" s="9" t="s">
        <v>36</v>
      </c>
      <c r="D343" s="23"/>
      <c r="E343" s="24">
        <f aca="true" t="shared" si="203" ref="E343:M343">E156+E158</f>
        <v>0</v>
      </c>
      <c r="F343" s="10">
        <f t="shared" si="203"/>
        <v>0</v>
      </c>
      <c r="G343" s="24">
        <f t="shared" si="203"/>
        <v>0</v>
      </c>
      <c r="H343" s="10">
        <f t="shared" si="203"/>
        <v>0</v>
      </c>
      <c r="I343" s="24">
        <f t="shared" si="203"/>
        <v>0</v>
      </c>
      <c r="J343" s="10">
        <f t="shared" si="203"/>
        <v>0</v>
      </c>
      <c r="K343" s="10">
        <f t="shared" si="203"/>
        <v>0</v>
      </c>
      <c r="L343" s="10">
        <f t="shared" si="203"/>
        <v>0</v>
      </c>
      <c r="M343" s="10">
        <f t="shared" si="203"/>
        <v>0</v>
      </c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1.25">
      <c r="A344" s="9" t="s">
        <v>197</v>
      </c>
      <c r="B344" s="9"/>
      <c r="C344" s="9" t="s">
        <v>34</v>
      </c>
      <c r="D344" s="23"/>
      <c r="E344" s="24">
        <f aca="true" t="shared" si="204" ref="E344:M344">E159+E161</f>
        <v>0</v>
      </c>
      <c r="F344" s="10">
        <f t="shared" si="204"/>
        <v>0</v>
      </c>
      <c r="G344" s="24">
        <f t="shared" si="204"/>
        <v>0</v>
      </c>
      <c r="H344" s="10">
        <f t="shared" si="204"/>
        <v>0</v>
      </c>
      <c r="I344" s="24">
        <f t="shared" si="204"/>
        <v>0</v>
      </c>
      <c r="J344" s="10">
        <f t="shared" si="204"/>
        <v>0</v>
      </c>
      <c r="K344" s="10">
        <f t="shared" si="204"/>
        <v>0</v>
      </c>
      <c r="L344" s="10">
        <f t="shared" si="204"/>
        <v>0</v>
      </c>
      <c r="M344" s="10">
        <f t="shared" si="204"/>
        <v>0</v>
      </c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1.25">
      <c r="A345" s="9" t="s">
        <v>197</v>
      </c>
      <c r="B345" s="9"/>
      <c r="C345" s="9" t="s">
        <v>36</v>
      </c>
      <c r="D345" s="23"/>
      <c r="E345" s="24">
        <f aca="true" t="shared" si="205" ref="E345:M345">E160+E162</f>
        <v>0</v>
      </c>
      <c r="F345" s="10">
        <f t="shared" si="205"/>
        <v>0</v>
      </c>
      <c r="G345" s="24">
        <f t="shared" si="205"/>
        <v>0</v>
      </c>
      <c r="H345" s="10">
        <f t="shared" si="205"/>
        <v>0</v>
      </c>
      <c r="I345" s="24">
        <f t="shared" si="205"/>
        <v>0</v>
      </c>
      <c r="J345" s="10">
        <f t="shared" si="205"/>
        <v>0</v>
      </c>
      <c r="K345" s="10">
        <f t="shared" si="205"/>
        <v>0</v>
      </c>
      <c r="L345" s="10">
        <f t="shared" si="205"/>
        <v>0</v>
      </c>
      <c r="M345" s="10">
        <f t="shared" si="205"/>
        <v>0</v>
      </c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1.25">
      <c r="A346" s="9" t="s">
        <v>202</v>
      </c>
      <c r="B346" s="9"/>
      <c r="C346" s="9" t="s">
        <v>34</v>
      </c>
      <c r="D346" s="23"/>
      <c r="E346" s="24">
        <f aca="true" t="shared" si="206" ref="E346:M346">E163+E165</f>
        <v>0</v>
      </c>
      <c r="F346" s="10">
        <f t="shared" si="206"/>
        <v>0</v>
      </c>
      <c r="G346" s="24">
        <f t="shared" si="206"/>
        <v>0</v>
      </c>
      <c r="H346" s="10">
        <f t="shared" si="206"/>
        <v>0</v>
      </c>
      <c r="I346" s="24">
        <f t="shared" si="206"/>
        <v>0</v>
      </c>
      <c r="J346" s="10">
        <f t="shared" si="206"/>
        <v>0</v>
      </c>
      <c r="K346" s="10">
        <f t="shared" si="206"/>
        <v>0</v>
      </c>
      <c r="L346" s="10">
        <f t="shared" si="206"/>
        <v>0</v>
      </c>
      <c r="M346" s="10">
        <f t="shared" si="206"/>
        <v>0</v>
      </c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1.25">
      <c r="A347" s="9" t="s">
        <v>202</v>
      </c>
      <c r="B347" s="9"/>
      <c r="C347" s="9" t="s">
        <v>36</v>
      </c>
      <c r="D347" s="23"/>
      <c r="E347" s="24">
        <f aca="true" t="shared" si="207" ref="E347:M347">E164+E166</f>
        <v>0</v>
      </c>
      <c r="F347" s="10">
        <f t="shared" si="207"/>
        <v>0</v>
      </c>
      <c r="G347" s="24">
        <f t="shared" si="207"/>
        <v>0</v>
      </c>
      <c r="H347" s="10">
        <f t="shared" si="207"/>
        <v>0</v>
      </c>
      <c r="I347" s="24">
        <f t="shared" si="207"/>
        <v>0</v>
      </c>
      <c r="J347" s="10">
        <f t="shared" si="207"/>
        <v>0</v>
      </c>
      <c r="K347" s="10">
        <f t="shared" si="207"/>
        <v>0</v>
      </c>
      <c r="L347" s="10">
        <f t="shared" si="207"/>
        <v>0</v>
      </c>
      <c r="M347" s="10">
        <f t="shared" si="207"/>
        <v>0</v>
      </c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1.25">
      <c r="A348" s="9" t="s">
        <v>207</v>
      </c>
      <c r="B348" s="9"/>
      <c r="C348" s="9" t="s">
        <v>34</v>
      </c>
      <c r="D348" s="23"/>
      <c r="E348" s="24">
        <f>E165+E167</f>
        <v>0</v>
      </c>
      <c r="F348" s="10">
        <f aca="true" t="shared" si="208" ref="F348:M348">F167+F169</f>
        <v>0</v>
      </c>
      <c r="G348" s="24">
        <f t="shared" si="208"/>
        <v>0</v>
      </c>
      <c r="H348" s="10">
        <f t="shared" si="208"/>
        <v>0</v>
      </c>
      <c r="I348" s="24">
        <f t="shared" si="208"/>
        <v>0</v>
      </c>
      <c r="J348" s="10">
        <f t="shared" si="208"/>
        <v>0</v>
      </c>
      <c r="K348" s="10">
        <f t="shared" si="208"/>
        <v>0</v>
      </c>
      <c r="L348" s="10">
        <f t="shared" si="208"/>
        <v>0</v>
      </c>
      <c r="M348" s="10">
        <f t="shared" si="208"/>
        <v>0</v>
      </c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1.25">
      <c r="A349" s="9" t="s">
        <v>207</v>
      </c>
      <c r="B349" s="9"/>
      <c r="C349" s="9" t="s">
        <v>36</v>
      </c>
      <c r="D349" s="23"/>
      <c r="E349" s="24">
        <f>E166+E168</f>
        <v>0</v>
      </c>
      <c r="F349" s="10">
        <f aca="true" t="shared" si="209" ref="E349:M351">F168+F170</f>
        <v>0</v>
      </c>
      <c r="G349" s="24">
        <f t="shared" si="209"/>
        <v>0</v>
      </c>
      <c r="H349" s="10">
        <f t="shared" si="209"/>
        <v>0</v>
      </c>
      <c r="I349" s="24">
        <f t="shared" si="209"/>
        <v>0</v>
      </c>
      <c r="J349" s="10">
        <f t="shared" si="209"/>
        <v>0</v>
      </c>
      <c r="K349" s="10">
        <f t="shared" si="209"/>
        <v>0</v>
      </c>
      <c r="L349" s="10">
        <f t="shared" si="209"/>
        <v>0</v>
      </c>
      <c r="M349" s="10">
        <f t="shared" si="209"/>
        <v>0</v>
      </c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1.25">
      <c r="A350" s="9" t="s">
        <v>245</v>
      </c>
      <c r="B350" s="9"/>
      <c r="C350" s="9" t="s">
        <v>34</v>
      </c>
      <c r="D350" s="23"/>
      <c r="E350" s="24">
        <f t="shared" si="209"/>
        <v>0</v>
      </c>
      <c r="F350" s="10">
        <f t="shared" si="209"/>
        <v>0</v>
      </c>
      <c r="G350" s="24">
        <f t="shared" si="209"/>
        <v>0</v>
      </c>
      <c r="H350" s="10">
        <f t="shared" si="209"/>
        <v>0</v>
      </c>
      <c r="I350" s="24">
        <f t="shared" si="209"/>
        <v>0</v>
      </c>
      <c r="J350" s="10">
        <f t="shared" si="209"/>
        <v>0</v>
      </c>
      <c r="K350" s="10">
        <f t="shared" si="209"/>
        <v>0</v>
      </c>
      <c r="L350" s="10">
        <f t="shared" si="209"/>
        <v>0</v>
      </c>
      <c r="M350" s="10">
        <f t="shared" si="209"/>
        <v>0</v>
      </c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1.25">
      <c r="A351" s="9" t="s">
        <v>245</v>
      </c>
      <c r="B351" s="9"/>
      <c r="C351" s="9" t="s">
        <v>36</v>
      </c>
      <c r="D351" s="23"/>
      <c r="E351" s="24">
        <f t="shared" si="209"/>
        <v>0</v>
      </c>
      <c r="F351" s="10">
        <f t="shared" si="209"/>
        <v>0</v>
      </c>
      <c r="G351" s="24">
        <f t="shared" si="209"/>
        <v>0</v>
      </c>
      <c r="H351" s="10">
        <f t="shared" si="209"/>
        <v>0</v>
      </c>
      <c r="I351" s="24">
        <f t="shared" si="209"/>
        <v>0</v>
      </c>
      <c r="J351" s="10">
        <f t="shared" si="209"/>
        <v>0</v>
      </c>
      <c r="K351" s="10">
        <f t="shared" si="209"/>
        <v>0</v>
      </c>
      <c r="L351" s="10">
        <f t="shared" si="209"/>
        <v>0</v>
      </c>
      <c r="M351" s="10">
        <f t="shared" si="209"/>
        <v>0</v>
      </c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1.25">
      <c r="A352" s="9" t="s">
        <v>40</v>
      </c>
      <c r="B352" s="9"/>
      <c r="C352" s="23"/>
      <c r="D352" s="23"/>
      <c r="E352" s="24">
        <f aca="true" t="shared" si="210" ref="E352:L352">SUM(E338:E349)</f>
        <v>23667</v>
      </c>
      <c r="F352" s="10">
        <f t="shared" si="210"/>
        <v>297485</v>
      </c>
      <c r="G352" s="24">
        <f t="shared" si="210"/>
        <v>0</v>
      </c>
      <c r="H352" s="10">
        <f t="shared" si="210"/>
        <v>0</v>
      </c>
      <c r="I352" s="24">
        <f t="shared" si="210"/>
        <v>23667</v>
      </c>
      <c r="J352" s="10">
        <f t="shared" si="210"/>
        <v>297485</v>
      </c>
      <c r="K352" s="10">
        <f t="shared" si="210"/>
        <v>20230</v>
      </c>
      <c r="L352" s="10">
        <f t="shared" si="210"/>
        <v>0</v>
      </c>
      <c r="M352" s="10">
        <f>SUM(M338:M351)</f>
        <v>20230</v>
      </c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1.25">
      <c r="A353" s="23"/>
      <c r="B353" s="9"/>
      <c r="C353" s="9"/>
      <c r="D353" s="23"/>
      <c r="E353" s="24"/>
      <c r="F353" s="10"/>
      <c r="G353" s="24"/>
      <c r="H353" s="10"/>
      <c r="I353" s="24"/>
      <c r="J353" s="10"/>
      <c r="K353" s="10"/>
      <c r="L353" s="10"/>
      <c r="M353" s="10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1.25">
      <c r="A354" s="9" t="s">
        <v>212</v>
      </c>
      <c r="B354" s="9"/>
      <c r="C354" s="9" t="s">
        <v>34</v>
      </c>
      <c r="D354" s="9"/>
      <c r="E354" s="24">
        <f aca="true" t="shared" si="211" ref="E354:M354">E176+E178</f>
        <v>3424</v>
      </c>
      <c r="F354" s="10">
        <f t="shared" si="211"/>
        <v>47361</v>
      </c>
      <c r="G354" s="24">
        <f t="shared" si="211"/>
        <v>0</v>
      </c>
      <c r="H354" s="10">
        <f t="shared" si="211"/>
        <v>0</v>
      </c>
      <c r="I354" s="24">
        <f t="shared" si="211"/>
        <v>3424</v>
      </c>
      <c r="J354" s="10">
        <f t="shared" si="211"/>
        <v>47361</v>
      </c>
      <c r="K354" s="10">
        <f t="shared" si="211"/>
        <v>3157</v>
      </c>
      <c r="L354" s="10">
        <f t="shared" si="211"/>
        <v>0</v>
      </c>
      <c r="M354" s="10">
        <f t="shared" si="211"/>
        <v>3157</v>
      </c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7" ht="11.25">
      <c r="A355" s="9" t="s">
        <v>212</v>
      </c>
      <c r="B355" s="9"/>
      <c r="C355" s="9" t="s">
        <v>36</v>
      </c>
      <c r="D355" s="9"/>
      <c r="E355" s="24">
        <f aca="true" t="shared" si="212" ref="E355:M355">E177+E179</f>
        <v>743</v>
      </c>
      <c r="F355" s="10">
        <f t="shared" si="212"/>
        <v>10454</v>
      </c>
      <c r="G355" s="24">
        <f t="shared" si="212"/>
        <v>0</v>
      </c>
      <c r="H355" s="10">
        <f t="shared" si="212"/>
        <v>0</v>
      </c>
      <c r="I355" s="24">
        <f t="shared" si="212"/>
        <v>743</v>
      </c>
      <c r="J355" s="10">
        <f t="shared" si="212"/>
        <v>10454</v>
      </c>
      <c r="K355" s="10">
        <f t="shared" si="212"/>
        <v>697</v>
      </c>
      <c r="L355" s="10">
        <f t="shared" si="212"/>
        <v>0</v>
      </c>
      <c r="M355" s="10">
        <f t="shared" si="212"/>
        <v>697</v>
      </c>
      <c r="N355" s="8"/>
      <c r="O355" s="8"/>
      <c r="P355" s="8"/>
      <c r="Q355" s="12"/>
      <c r="R355" s="12"/>
      <c r="S355" s="9"/>
      <c r="T355" s="9"/>
      <c r="U355" s="9"/>
      <c r="V355" s="9"/>
      <c r="W355" s="9"/>
      <c r="X355" s="9"/>
      <c r="Y355" s="9"/>
      <c r="Z355" s="5"/>
      <c r="AA355" s="5"/>
    </row>
    <row r="356" spans="1:27" ht="11.25">
      <c r="A356" s="9" t="s">
        <v>213</v>
      </c>
      <c r="B356" s="9"/>
      <c r="C356" s="9" t="s">
        <v>34</v>
      </c>
      <c r="D356" s="9"/>
      <c r="E356" s="24">
        <f aca="true" t="shared" si="213" ref="E356:M356">E180+E182</f>
        <v>24</v>
      </c>
      <c r="F356" s="10">
        <f t="shared" si="213"/>
        <v>105</v>
      </c>
      <c r="G356" s="24">
        <f t="shared" si="213"/>
        <v>0</v>
      </c>
      <c r="H356" s="10">
        <f t="shared" si="213"/>
        <v>0</v>
      </c>
      <c r="I356" s="24">
        <f t="shared" si="213"/>
        <v>24</v>
      </c>
      <c r="J356" s="10">
        <f t="shared" si="213"/>
        <v>105</v>
      </c>
      <c r="K356" s="10">
        <f t="shared" si="213"/>
        <v>7</v>
      </c>
      <c r="L356" s="10">
        <f t="shared" si="213"/>
        <v>0</v>
      </c>
      <c r="M356" s="10">
        <f t="shared" si="213"/>
        <v>7</v>
      </c>
      <c r="N356" s="8"/>
      <c r="O356" s="8"/>
      <c r="P356" s="8"/>
      <c r="Q356" s="12"/>
      <c r="R356" s="12"/>
      <c r="S356" s="9"/>
      <c r="T356" s="9"/>
      <c r="U356" s="9"/>
      <c r="V356" s="9"/>
      <c r="W356" s="9"/>
      <c r="X356" s="9"/>
      <c r="Y356" s="9"/>
      <c r="Z356" s="5"/>
      <c r="AA356" s="5"/>
    </row>
    <row r="357" spans="1:27" ht="11.25">
      <c r="A357" s="9" t="s">
        <v>213</v>
      </c>
      <c r="B357" s="9"/>
      <c r="C357" s="9" t="s">
        <v>36</v>
      </c>
      <c r="D357" s="9"/>
      <c r="E357" s="24">
        <f aca="true" t="shared" si="214" ref="E357:M357">E181+E183</f>
        <v>0</v>
      </c>
      <c r="F357" s="10">
        <f t="shared" si="214"/>
        <v>0</v>
      </c>
      <c r="G357" s="24">
        <f t="shared" si="214"/>
        <v>0</v>
      </c>
      <c r="H357" s="10">
        <f t="shared" si="214"/>
        <v>0</v>
      </c>
      <c r="I357" s="24">
        <f t="shared" si="214"/>
        <v>0</v>
      </c>
      <c r="J357" s="10">
        <f t="shared" si="214"/>
        <v>0</v>
      </c>
      <c r="K357" s="10">
        <f t="shared" si="214"/>
        <v>0</v>
      </c>
      <c r="L357" s="10">
        <f t="shared" si="214"/>
        <v>0</v>
      </c>
      <c r="M357" s="10">
        <f t="shared" si="214"/>
        <v>0</v>
      </c>
      <c r="N357" s="8"/>
      <c r="O357" s="8"/>
      <c r="P357" s="8"/>
      <c r="Q357" s="12"/>
      <c r="R357" s="12"/>
      <c r="S357" s="9"/>
      <c r="T357" s="9"/>
      <c r="U357" s="9"/>
      <c r="V357" s="9"/>
      <c r="W357" s="9"/>
      <c r="X357" s="9"/>
      <c r="Y357" s="9"/>
      <c r="Z357" s="5"/>
      <c r="AA357" s="5"/>
    </row>
    <row r="358" spans="1:27" ht="11.25">
      <c r="A358" s="9" t="s">
        <v>214</v>
      </c>
      <c r="B358" s="9"/>
      <c r="C358" s="9" t="s">
        <v>34</v>
      </c>
      <c r="D358" s="9"/>
      <c r="E358" s="24">
        <f aca="true" t="shared" si="215" ref="E358:M358">E184+E186</f>
        <v>903</v>
      </c>
      <c r="F358" s="10">
        <f t="shared" si="215"/>
        <v>11802</v>
      </c>
      <c r="G358" s="24">
        <f t="shared" si="215"/>
        <v>0</v>
      </c>
      <c r="H358" s="10">
        <f t="shared" si="215"/>
        <v>0</v>
      </c>
      <c r="I358" s="24">
        <f t="shared" si="215"/>
        <v>903</v>
      </c>
      <c r="J358" s="10">
        <f t="shared" si="215"/>
        <v>11802</v>
      </c>
      <c r="K358" s="10">
        <f t="shared" si="215"/>
        <v>787</v>
      </c>
      <c r="L358" s="10">
        <f t="shared" si="215"/>
        <v>0</v>
      </c>
      <c r="M358" s="10">
        <f t="shared" si="215"/>
        <v>787</v>
      </c>
      <c r="N358" s="8"/>
      <c r="O358" s="8"/>
      <c r="P358" s="8"/>
      <c r="Q358" s="12"/>
      <c r="R358" s="12"/>
      <c r="S358" s="9"/>
      <c r="T358" s="9"/>
      <c r="U358" s="9"/>
      <c r="V358" s="9"/>
      <c r="W358" s="9"/>
      <c r="X358" s="9"/>
      <c r="Y358" s="9"/>
      <c r="Z358" s="5"/>
      <c r="AA358" s="5"/>
    </row>
    <row r="359" spans="1:27" ht="11.25">
      <c r="A359" s="9" t="s">
        <v>214</v>
      </c>
      <c r="B359" s="9"/>
      <c r="C359" s="9" t="s">
        <v>36</v>
      </c>
      <c r="D359" s="9"/>
      <c r="E359" s="24">
        <f aca="true" t="shared" si="216" ref="E359:M359">E185+E187</f>
        <v>113</v>
      </c>
      <c r="F359" s="10">
        <f t="shared" si="216"/>
        <v>1422</v>
      </c>
      <c r="G359" s="24">
        <f t="shared" si="216"/>
        <v>0</v>
      </c>
      <c r="H359" s="10">
        <f t="shared" si="216"/>
        <v>0</v>
      </c>
      <c r="I359" s="24">
        <f t="shared" si="216"/>
        <v>113</v>
      </c>
      <c r="J359" s="10">
        <f t="shared" si="216"/>
        <v>1422</v>
      </c>
      <c r="K359" s="10">
        <f t="shared" si="216"/>
        <v>95</v>
      </c>
      <c r="L359" s="10">
        <f t="shared" si="216"/>
        <v>0</v>
      </c>
      <c r="M359" s="10">
        <f t="shared" si="216"/>
        <v>95</v>
      </c>
      <c r="N359" s="8"/>
      <c r="O359" s="8"/>
      <c r="P359" s="8"/>
      <c r="Q359" s="12"/>
      <c r="R359" s="12"/>
      <c r="S359" s="9"/>
      <c r="T359" s="9"/>
      <c r="U359" s="9"/>
      <c r="V359" s="9"/>
      <c r="W359" s="9"/>
      <c r="X359" s="9"/>
      <c r="Y359" s="9"/>
      <c r="Z359" s="5"/>
      <c r="AA359" s="5"/>
    </row>
    <row r="360" spans="1:27" ht="11.25">
      <c r="A360" s="9" t="s">
        <v>215</v>
      </c>
      <c r="B360" s="9"/>
      <c r="C360" s="9" t="s">
        <v>34</v>
      </c>
      <c r="D360" s="9"/>
      <c r="E360" s="24">
        <f aca="true" t="shared" si="217" ref="E360:M360">E188+E190</f>
        <v>49</v>
      </c>
      <c r="F360" s="10">
        <f t="shared" si="217"/>
        <v>197</v>
      </c>
      <c r="G360" s="24">
        <f t="shared" si="217"/>
        <v>0</v>
      </c>
      <c r="H360" s="10">
        <f t="shared" si="217"/>
        <v>0</v>
      </c>
      <c r="I360" s="24">
        <f t="shared" si="217"/>
        <v>49</v>
      </c>
      <c r="J360" s="10">
        <f t="shared" si="217"/>
        <v>197</v>
      </c>
      <c r="K360" s="10">
        <f t="shared" si="217"/>
        <v>13</v>
      </c>
      <c r="L360" s="10">
        <f t="shared" si="217"/>
        <v>0</v>
      </c>
      <c r="M360" s="10">
        <f t="shared" si="217"/>
        <v>13</v>
      </c>
      <c r="N360" s="8"/>
      <c r="O360" s="8"/>
      <c r="P360" s="8"/>
      <c r="Q360" s="12"/>
      <c r="R360" s="12"/>
      <c r="S360" s="9"/>
      <c r="T360" s="9"/>
      <c r="U360" s="9"/>
      <c r="V360" s="9"/>
      <c r="W360" s="9"/>
      <c r="X360" s="9"/>
      <c r="Y360" s="9"/>
      <c r="Z360" s="5"/>
      <c r="AA360" s="5"/>
    </row>
    <row r="361" spans="1:27" ht="11.25">
      <c r="A361" s="9" t="s">
        <v>215</v>
      </c>
      <c r="B361" s="9"/>
      <c r="C361" s="9" t="s">
        <v>36</v>
      </c>
      <c r="D361" s="9"/>
      <c r="E361" s="24">
        <f aca="true" t="shared" si="218" ref="E361:M361">E189+E191</f>
        <v>57</v>
      </c>
      <c r="F361" s="10">
        <f t="shared" si="218"/>
        <v>664</v>
      </c>
      <c r="G361" s="24">
        <f t="shared" si="218"/>
        <v>0</v>
      </c>
      <c r="H361" s="10">
        <f t="shared" si="218"/>
        <v>0</v>
      </c>
      <c r="I361" s="24">
        <f t="shared" si="218"/>
        <v>57</v>
      </c>
      <c r="J361" s="10">
        <f t="shared" si="218"/>
        <v>664</v>
      </c>
      <c r="K361" s="10">
        <f t="shared" si="218"/>
        <v>44</v>
      </c>
      <c r="L361" s="10">
        <f t="shared" si="218"/>
        <v>0</v>
      </c>
      <c r="M361" s="10">
        <f t="shared" si="218"/>
        <v>44</v>
      </c>
      <c r="N361" s="8"/>
      <c r="O361" s="8"/>
      <c r="P361" s="8"/>
      <c r="Q361" s="12"/>
      <c r="R361" s="12"/>
      <c r="S361" s="9"/>
      <c r="T361" s="9"/>
      <c r="U361" s="9"/>
      <c r="V361" s="9"/>
      <c r="W361" s="9"/>
      <c r="X361" s="9"/>
      <c r="Y361" s="9"/>
      <c r="Z361" s="5"/>
      <c r="AA361" s="5"/>
    </row>
    <row r="362" spans="1:27" ht="11.25">
      <c r="A362" s="9" t="s">
        <v>216</v>
      </c>
      <c r="B362" s="9"/>
      <c r="C362" s="9" t="s">
        <v>34</v>
      </c>
      <c r="D362" s="9"/>
      <c r="E362" s="24">
        <f aca="true" t="shared" si="219" ref="E362:M362">E192+E194</f>
        <v>2179</v>
      </c>
      <c r="F362" s="10">
        <f t="shared" si="219"/>
        <v>14802</v>
      </c>
      <c r="G362" s="24">
        <f t="shared" si="219"/>
        <v>0</v>
      </c>
      <c r="H362" s="10">
        <f t="shared" si="219"/>
        <v>0</v>
      </c>
      <c r="I362" s="24">
        <f t="shared" si="219"/>
        <v>2179</v>
      </c>
      <c r="J362" s="10">
        <f t="shared" si="219"/>
        <v>14802</v>
      </c>
      <c r="K362" s="10">
        <f t="shared" si="219"/>
        <v>1233</v>
      </c>
      <c r="L362" s="10">
        <f t="shared" si="219"/>
        <v>0</v>
      </c>
      <c r="M362" s="10">
        <f t="shared" si="219"/>
        <v>1233</v>
      </c>
      <c r="N362" s="8"/>
      <c r="O362" s="8"/>
      <c r="P362" s="8"/>
      <c r="Q362" s="12"/>
      <c r="R362" s="12"/>
      <c r="S362" s="9"/>
      <c r="T362" s="9"/>
      <c r="U362" s="9"/>
      <c r="V362" s="9"/>
      <c r="W362" s="9"/>
      <c r="X362" s="9"/>
      <c r="Y362" s="9"/>
      <c r="Z362" s="5"/>
      <c r="AA362" s="5"/>
    </row>
    <row r="363" spans="1:27" ht="11.25">
      <c r="A363" s="9" t="s">
        <v>216</v>
      </c>
      <c r="B363" s="9"/>
      <c r="C363" s="9" t="s">
        <v>36</v>
      </c>
      <c r="D363" s="9"/>
      <c r="E363" s="24">
        <f aca="true" t="shared" si="220" ref="E363:M363">E193+E195</f>
        <v>1621</v>
      </c>
      <c r="F363" s="10">
        <f t="shared" si="220"/>
        <v>13228</v>
      </c>
      <c r="G363" s="24">
        <f t="shared" si="220"/>
        <v>0</v>
      </c>
      <c r="H363" s="10">
        <f t="shared" si="220"/>
        <v>0</v>
      </c>
      <c r="I363" s="24">
        <f t="shared" si="220"/>
        <v>1621</v>
      </c>
      <c r="J363" s="10">
        <f t="shared" si="220"/>
        <v>13228</v>
      </c>
      <c r="K363" s="10">
        <f t="shared" si="220"/>
        <v>1103</v>
      </c>
      <c r="L363" s="10">
        <f t="shared" si="220"/>
        <v>0</v>
      </c>
      <c r="M363" s="10">
        <f t="shared" si="220"/>
        <v>1103</v>
      </c>
      <c r="N363" s="8"/>
      <c r="O363" s="8"/>
      <c r="P363" s="8"/>
      <c r="Q363" s="12"/>
      <c r="R363" s="12"/>
      <c r="S363" s="9"/>
      <c r="T363" s="9"/>
      <c r="U363" s="9"/>
      <c r="V363" s="9"/>
      <c r="W363" s="9"/>
      <c r="X363" s="9"/>
      <c r="Y363" s="9"/>
      <c r="Z363" s="5"/>
      <c r="AA363" s="5"/>
    </row>
    <row r="364" spans="1:25" ht="11.25">
      <c r="A364" s="9" t="s">
        <v>217</v>
      </c>
      <c r="B364" s="9"/>
      <c r="C364" s="9" t="s">
        <v>34</v>
      </c>
      <c r="D364" s="9"/>
      <c r="E364" s="24">
        <f aca="true" t="shared" si="221" ref="E364:M364">E196+E198</f>
        <v>235</v>
      </c>
      <c r="F364" s="10">
        <f t="shared" si="221"/>
        <v>1109</v>
      </c>
      <c r="G364" s="24">
        <f t="shared" si="221"/>
        <v>0</v>
      </c>
      <c r="H364" s="10">
        <f t="shared" si="221"/>
        <v>0</v>
      </c>
      <c r="I364" s="24">
        <f t="shared" si="221"/>
        <v>235</v>
      </c>
      <c r="J364" s="10">
        <f t="shared" si="221"/>
        <v>1109</v>
      </c>
      <c r="K364" s="10">
        <f t="shared" si="221"/>
        <v>92</v>
      </c>
      <c r="L364" s="10">
        <f t="shared" si="221"/>
        <v>0</v>
      </c>
      <c r="M364" s="10">
        <f t="shared" si="221"/>
        <v>92</v>
      </c>
      <c r="N364" s="8"/>
      <c r="O364" s="8"/>
      <c r="P364" s="8"/>
      <c r="Q364" s="12"/>
      <c r="R364" s="12"/>
      <c r="S364" s="12"/>
      <c r="T364" s="12"/>
      <c r="U364" s="12"/>
      <c r="V364" s="12"/>
      <c r="W364" s="8"/>
      <c r="X364" s="8"/>
      <c r="Y364" s="8"/>
    </row>
    <row r="365" spans="1:27" ht="11.25">
      <c r="A365" s="9" t="s">
        <v>217</v>
      </c>
      <c r="B365" s="9"/>
      <c r="C365" s="9" t="s">
        <v>36</v>
      </c>
      <c r="D365" s="9"/>
      <c r="E365" s="24">
        <f aca="true" t="shared" si="222" ref="E365:M365">E197+E199</f>
        <v>39</v>
      </c>
      <c r="F365" s="10">
        <f t="shared" si="222"/>
        <v>267</v>
      </c>
      <c r="G365" s="24">
        <f t="shared" si="222"/>
        <v>0</v>
      </c>
      <c r="H365" s="10">
        <f t="shared" si="222"/>
        <v>0</v>
      </c>
      <c r="I365" s="24">
        <f t="shared" si="222"/>
        <v>39</v>
      </c>
      <c r="J365" s="10">
        <f t="shared" si="222"/>
        <v>267</v>
      </c>
      <c r="K365" s="10">
        <f t="shared" si="222"/>
        <v>23</v>
      </c>
      <c r="L365" s="10">
        <f t="shared" si="222"/>
        <v>0</v>
      </c>
      <c r="M365" s="10">
        <f t="shared" si="222"/>
        <v>23</v>
      </c>
      <c r="N365" s="8"/>
      <c r="O365" s="8"/>
      <c r="P365" s="8"/>
      <c r="Q365" s="12"/>
      <c r="R365" s="12"/>
      <c r="S365" s="9"/>
      <c r="T365" s="9"/>
      <c r="U365" s="9"/>
      <c r="V365" s="9"/>
      <c r="W365" s="9"/>
      <c r="X365" s="9"/>
      <c r="Y365" s="9"/>
      <c r="Z365" s="5"/>
      <c r="AA365" s="5"/>
    </row>
    <row r="366" spans="1:27" ht="11.25">
      <c r="A366" s="9" t="s">
        <v>218</v>
      </c>
      <c r="B366" s="9"/>
      <c r="C366" s="9" t="s">
        <v>34</v>
      </c>
      <c r="D366" s="9"/>
      <c r="E366" s="24">
        <f aca="true" t="shared" si="223" ref="E366:M366">E200+E202</f>
        <v>365</v>
      </c>
      <c r="F366" s="10">
        <f t="shared" si="223"/>
        <v>3017</v>
      </c>
      <c r="G366" s="24">
        <f t="shared" si="223"/>
        <v>0</v>
      </c>
      <c r="H366" s="10">
        <f t="shared" si="223"/>
        <v>0</v>
      </c>
      <c r="I366" s="24">
        <f t="shared" si="223"/>
        <v>365</v>
      </c>
      <c r="J366" s="10">
        <f t="shared" si="223"/>
        <v>3017</v>
      </c>
      <c r="K366" s="10">
        <f t="shared" si="223"/>
        <v>251</v>
      </c>
      <c r="L366" s="10">
        <f t="shared" si="223"/>
        <v>0</v>
      </c>
      <c r="M366" s="10">
        <f t="shared" si="223"/>
        <v>251</v>
      </c>
      <c r="N366" s="8"/>
      <c r="O366" s="8"/>
      <c r="P366" s="8"/>
      <c r="Q366" s="12"/>
      <c r="R366" s="12"/>
      <c r="S366" s="9"/>
      <c r="T366" s="9"/>
      <c r="U366" s="9"/>
      <c r="V366" s="9"/>
      <c r="W366" s="9"/>
      <c r="X366" s="9"/>
      <c r="Y366" s="9"/>
      <c r="Z366" s="5"/>
      <c r="AA366" s="5"/>
    </row>
    <row r="367" spans="1:25" ht="11.25">
      <c r="A367" s="9" t="s">
        <v>218</v>
      </c>
      <c r="B367" s="9"/>
      <c r="C367" s="9" t="s">
        <v>36</v>
      </c>
      <c r="D367" s="9"/>
      <c r="E367" s="24">
        <f aca="true" t="shared" si="224" ref="E367:M367">E201+E203</f>
        <v>439</v>
      </c>
      <c r="F367" s="10">
        <f t="shared" si="224"/>
        <v>4314</v>
      </c>
      <c r="G367" s="24">
        <f t="shared" si="224"/>
        <v>0</v>
      </c>
      <c r="H367" s="10">
        <f t="shared" si="224"/>
        <v>0</v>
      </c>
      <c r="I367" s="24">
        <f t="shared" si="224"/>
        <v>439</v>
      </c>
      <c r="J367" s="10">
        <f t="shared" si="224"/>
        <v>4314</v>
      </c>
      <c r="K367" s="10">
        <f t="shared" si="224"/>
        <v>359</v>
      </c>
      <c r="L367" s="10">
        <f t="shared" si="224"/>
        <v>0</v>
      </c>
      <c r="M367" s="10">
        <f t="shared" si="224"/>
        <v>359</v>
      </c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1.25">
      <c r="A368" s="9" t="s">
        <v>219</v>
      </c>
      <c r="B368" s="9"/>
      <c r="C368" s="9" t="s">
        <v>34</v>
      </c>
      <c r="D368" s="9"/>
      <c r="E368" s="24">
        <f aca="true" t="shared" si="225" ref="E368:M368">E204+E206</f>
        <v>94</v>
      </c>
      <c r="F368" s="10">
        <f t="shared" si="225"/>
        <v>468</v>
      </c>
      <c r="G368" s="24">
        <f t="shared" si="225"/>
        <v>0</v>
      </c>
      <c r="H368" s="10">
        <f t="shared" si="225"/>
        <v>0</v>
      </c>
      <c r="I368" s="24">
        <f t="shared" si="225"/>
        <v>94</v>
      </c>
      <c r="J368" s="10">
        <f t="shared" si="225"/>
        <v>468</v>
      </c>
      <c r="K368" s="10">
        <f t="shared" si="225"/>
        <v>39</v>
      </c>
      <c r="L368" s="10">
        <f t="shared" si="225"/>
        <v>0</v>
      </c>
      <c r="M368" s="10">
        <f t="shared" si="225"/>
        <v>39</v>
      </c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7" ht="11.25">
      <c r="A369" s="9" t="s">
        <v>219</v>
      </c>
      <c r="B369" s="9"/>
      <c r="C369" s="9" t="s">
        <v>36</v>
      </c>
      <c r="D369" s="9"/>
      <c r="E369" s="24">
        <f aca="true" t="shared" si="226" ref="E369:M369">E205+E207</f>
        <v>25</v>
      </c>
      <c r="F369" s="10">
        <f t="shared" si="226"/>
        <v>174</v>
      </c>
      <c r="G369" s="24">
        <f t="shared" si="226"/>
        <v>0</v>
      </c>
      <c r="H369" s="10">
        <f t="shared" si="226"/>
        <v>0</v>
      </c>
      <c r="I369" s="24">
        <f t="shared" si="226"/>
        <v>25</v>
      </c>
      <c r="J369" s="10">
        <f t="shared" si="226"/>
        <v>174</v>
      </c>
      <c r="K369" s="10">
        <f t="shared" si="226"/>
        <v>15</v>
      </c>
      <c r="L369" s="10">
        <f t="shared" si="226"/>
        <v>0</v>
      </c>
      <c r="M369" s="10">
        <f t="shared" si="226"/>
        <v>15</v>
      </c>
      <c r="N369" s="8"/>
      <c r="O369" s="8"/>
      <c r="P369" s="8"/>
      <c r="Q369" s="12"/>
      <c r="R369" s="12"/>
      <c r="S369" s="9"/>
      <c r="T369" s="9"/>
      <c r="U369" s="9"/>
      <c r="V369" s="9"/>
      <c r="W369" s="9"/>
      <c r="X369" s="9"/>
      <c r="Y369" s="9"/>
      <c r="Z369" s="5"/>
      <c r="AA369" s="5"/>
    </row>
    <row r="370" spans="1:27" ht="11.25">
      <c r="A370" s="9" t="s">
        <v>32</v>
      </c>
      <c r="B370" s="9"/>
      <c r="C370" s="9"/>
      <c r="D370" s="23"/>
      <c r="E370" s="24">
        <f aca="true" t="shared" si="227" ref="E370:M370">E208+E209</f>
        <v>4167</v>
      </c>
      <c r="F370" s="10">
        <f t="shared" si="227"/>
        <v>57815</v>
      </c>
      <c r="G370" s="24">
        <f t="shared" si="227"/>
        <v>0</v>
      </c>
      <c r="H370" s="10">
        <f t="shared" si="227"/>
        <v>0</v>
      </c>
      <c r="I370" s="24">
        <f t="shared" si="227"/>
        <v>4167</v>
      </c>
      <c r="J370" s="10">
        <f t="shared" si="227"/>
        <v>57815</v>
      </c>
      <c r="K370" s="10">
        <f t="shared" si="227"/>
        <v>3854.3333333333335</v>
      </c>
      <c r="L370" s="10">
        <f t="shared" si="227"/>
        <v>0</v>
      </c>
      <c r="M370" s="10">
        <f t="shared" si="227"/>
        <v>3854.3333333333335</v>
      </c>
      <c r="N370" s="8"/>
      <c r="O370" s="8"/>
      <c r="P370" s="8"/>
      <c r="Q370" s="12"/>
      <c r="R370" s="12"/>
      <c r="S370" s="9"/>
      <c r="T370" s="9"/>
      <c r="U370" s="9"/>
      <c r="V370" s="9"/>
      <c r="W370" s="9"/>
      <c r="X370" s="9"/>
      <c r="Y370" s="9"/>
      <c r="Z370" s="5"/>
      <c r="AA370" s="5"/>
    </row>
    <row r="371" spans="1:27" ht="11.25">
      <c r="A371" s="9" t="s">
        <v>42</v>
      </c>
      <c r="B371" s="9"/>
      <c r="C371" s="9"/>
      <c r="D371" s="23"/>
      <c r="E371" s="24">
        <f aca="true" t="shared" si="228" ref="E371:M371">E210+E211</f>
        <v>14012</v>
      </c>
      <c r="F371" s="10">
        <f t="shared" si="228"/>
        <v>190500</v>
      </c>
      <c r="G371" s="24">
        <f t="shared" si="228"/>
        <v>0</v>
      </c>
      <c r="H371" s="10">
        <f t="shared" si="228"/>
        <v>0</v>
      </c>
      <c r="I371" s="24">
        <f t="shared" si="228"/>
        <v>14012</v>
      </c>
      <c r="J371" s="10">
        <f t="shared" si="228"/>
        <v>190500</v>
      </c>
      <c r="K371" s="10">
        <f t="shared" si="228"/>
        <v>12700</v>
      </c>
      <c r="L371" s="10">
        <f t="shared" si="228"/>
        <v>0</v>
      </c>
      <c r="M371" s="10">
        <f t="shared" si="228"/>
        <v>12700</v>
      </c>
      <c r="N371" s="8"/>
      <c r="O371" s="8"/>
      <c r="P371" s="8"/>
      <c r="Q371" s="12"/>
      <c r="R371" s="12"/>
      <c r="S371" s="9"/>
      <c r="T371" s="9"/>
      <c r="U371" s="9"/>
      <c r="V371" s="9"/>
      <c r="W371" s="9"/>
      <c r="X371" s="9"/>
      <c r="Y371" s="9"/>
      <c r="Z371" s="5"/>
      <c r="AA371" s="5"/>
    </row>
    <row r="372" spans="1:27" ht="11.25">
      <c r="A372" s="9" t="s">
        <v>47</v>
      </c>
      <c r="B372" s="9"/>
      <c r="C372" s="9"/>
      <c r="D372" s="23"/>
      <c r="E372" s="24">
        <f aca="true" t="shared" si="229" ref="E372:M372">E212+E213</f>
        <v>252</v>
      </c>
      <c r="F372" s="10">
        <f t="shared" si="229"/>
        <v>1481</v>
      </c>
      <c r="G372" s="24">
        <f t="shared" si="229"/>
        <v>0</v>
      </c>
      <c r="H372" s="10">
        <f t="shared" si="229"/>
        <v>0</v>
      </c>
      <c r="I372" s="24">
        <f t="shared" si="229"/>
        <v>252</v>
      </c>
      <c r="J372" s="10">
        <f t="shared" si="229"/>
        <v>1481</v>
      </c>
      <c r="K372" s="10">
        <f t="shared" si="229"/>
        <v>98.73333333333333</v>
      </c>
      <c r="L372" s="10">
        <f t="shared" si="229"/>
        <v>0</v>
      </c>
      <c r="M372" s="10">
        <f t="shared" si="229"/>
        <v>98.73333333333333</v>
      </c>
      <c r="N372" s="8"/>
      <c r="O372" s="8"/>
      <c r="P372" s="8"/>
      <c r="Q372" s="12"/>
      <c r="R372" s="12"/>
      <c r="S372" s="9"/>
      <c r="T372" s="9"/>
      <c r="U372" s="9"/>
      <c r="V372" s="9"/>
      <c r="W372" s="9"/>
      <c r="X372" s="9"/>
      <c r="Y372" s="9"/>
      <c r="Z372" s="5"/>
      <c r="AA372" s="5"/>
    </row>
    <row r="373" spans="1:27" ht="11.25">
      <c r="A373" s="9" t="s">
        <v>53</v>
      </c>
      <c r="B373" s="9"/>
      <c r="C373" s="9"/>
      <c r="D373" s="23"/>
      <c r="E373" s="24">
        <f aca="true" t="shared" si="230" ref="E373:M373">E214+E215</f>
        <v>1162</v>
      </c>
      <c r="F373" s="10">
        <f t="shared" si="230"/>
        <v>18283</v>
      </c>
      <c r="G373" s="24">
        <f t="shared" si="230"/>
        <v>0</v>
      </c>
      <c r="H373" s="10">
        <f t="shared" si="230"/>
        <v>0</v>
      </c>
      <c r="I373" s="24">
        <f t="shared" si="230"/>
        <v>1162</v>
      </c>
      <c r="J373" s="10">
        <f t="shared" si="230"/>
        <v>18283</v>
      </c>
      <c r="K373" s="10">
        <f t="shared" si="230"/>
        <v>1127</v>
      </c>
      <c r="L373" s="10">
        <f t="shared" si="230"/>
        <v>0</v>
      </c>
      <c r="M373" s="10">
        <f t="shared" si="230"/>
        <v>1127</v>
      </c>
      <c r="N373" s="8"/>
      <c r="O373" s="8"/>
      <c r="P373" s="8"/>
      <c r="Q373" s="12"/>
      <c r="R373" s="12"/>
      <c r="S373" s="9"/>
      <c r="T373" s="9"/>
      <c r="U373" s="9"/>
      <c r="V373" s="9"/>
      <c r="W373" s="9"/>
      <c r="X373" s="9"/>
      <c r="Y373" s="9"/>
      <c r="Z373" s="5"/>
      <c r="AA373" s="5"/>
    </row>
    <row r="374" spans="1:27" ht="11.25">
      <c r="A374" s="9" t="s">
        <v>58</v>
      </c>
      <c r="B374" s="9"/>
      <c r="C374" s="9"/>
      <c r="D374" s="23"/>
      <c r="E374" s="24">
        <f aca="true" t="shared" si="231" ref="E374:M374">E216+E217</f>
        <v>274</v>
      </c>
      <c r="F374" s="10">
        <f t="shared" si="231"/>
        <v>1376</v>
      </c>
      <c r="G374" s="24">
        <f t="shared" si="231"/>
        <v>0</v>
      </c>
      <c r="H374" s="10">
        <f t="shared" si="231"/>
        <v>0</v>
      </c>
      <c r="I374" s="24">
        <f t="shared" si="231"/>
        <v>274</v>
      </c>
      <c r="J374" s="10">
        <f t="shared" si="231"/>
        <v>1376</v>
      </c>
      <c r="K374" s="10">
        <f t="shared" si="231"/>
        <v>114.66666666666667</v>
      </c>
      <c r="L374" s="10">
        <f t="shared" si="231"/>
        <v>0</v>
      </c>
      <c r="M374" s="10">
        <f t="shared" si="231"/>
        <v>114.66666666666667</v>
      </c>
      <c r="N374" s="8"/>
      <c r="O374" s="8"/>
      <c r="P374" s="8"/>
      <c r="Q374" s="12"/>
      <c r="R374" s="12"/>
      <c r="S374" s="9"/>
      <c r="T374" s="9"/>
      <c r="U374" s="9"/>
      <c r="V374" s="9"/>
      <c r="W374" s="9"/>
      <c r="X374" s="9"/>
      <c r="Y374" s="9"/>
      <c r="Z374" s="5"/>
      <c r="AA374" s="5"/>
    </row>
    <row r="375" spans="1:25" ht="11.25">
      <c r="A375" s="9" t="s">
        <v>67</v>
      </c>
      <c r="B375" s="9"/>
      <c r="C375" s="9"/>
      <c r="D375" s="23"/>
      <c r="E375" s="24">
        <f aca="true" t="shared" si="232" ref="E375:M375">E218+E219</f>
        <v>2092</v>
      </c>
      <c r="F375" s="10">
        <f t="shared" si="232"/>
        <v>17974</v>
      </c>
      <c r="G375" s="24">
        <f t="shared" si="232"/>
        <v>0</v>
      </c>
      <c r="H375" s="10">
        <f t="shared" si="232"/>
        <v>0</v>
      </c>
      <c r="I375" s="24">
        <f t="shared" si="232"/>
        <v>2092</v>
      </c>
      <c r="J375" s="10">
        <f t="shared" si="232"/>
        <v>17974</v>
      </c>
      <c r="K375" s="10">
        <f t="shared" si="232"/>
        <v>1497.8333333333333</v>
      </c>
      <c r="L375" s="10">
        <f t="shared" si="232"/>
        <v>0</v>
      </c>
      <c r="M375" s="10">
        <f t="shared" si="232"/>
        <v>1497.8333333333333</v>
      </c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1.25">
      <c r="A376" s="9" t="s">
        <v>69</v>
      </c>
      <c r="B376" s="9"/>
      <c r="C376" s="9"/>
      <c r="D376" s="23"/>
      <c r="E376" s="24">
        <f aca="true" t="shared" si="233" ref="E376:M376">E220+E221</f>
        <v>43</v>
      </c>
      <c r="F376" s="10">
        <f t="shared" si="233"/>
        <v>277</v>
      </c>
      <c r="G376" s="24">
        <f t="shared" si="233"/>
        <v>0</v>
      </c>
      <c r="H376" s="10">
        <f t="shared" si="233"/>
        <v>0</v>
      </c>
      <c r="I376" s="24">
        <f t="shared" si="233"/>
        <v>43</v>
      </c>
      <c r="J376" s="10">
        <f t="shared" si="233"/>
        <v>277</v>
      </c>
      <c r="K376" s="10">
        <f t="shared" si="233"/>
        <v>23.083333333333336</v>
      </c>
      <c r="L376" s="10">
        <f t="shared" si="233"/>
        <v>0</v>
      </c>
      <c r="M376" s="10">
        <f t="shared" si="233"/>
        <v>23.083333333333336</v>
      </c>
      <c r="N376" s="10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7" ht="11.25">
      <c r="A377" s="9" t="s">
        <v>74</v>
      </c>
      <c r="B377" s="9"/>
      <c r="C377" s="9"/>
      <c r="D377" s="23"/>
      <c r="E377" s="24">
        <f aca="true" t="shared" si="234" ref="E377:M377">E222+E223</f>
        <v>1665</v>
      </c>
      <c r="F377" s="10">
        <f t="shared" si="234"/>
        <v>9779</v>
      </c>
      <c r="G377" s="24">
        <f t="shared" si="234"/>
        <v>0</v>
      </c>
      <c r="H377" s="10">
        <f t="shared" si="234"/>
        <v>0</v>
      </c>
      <c r="I377" s="24">
        <f t="shared" si="234"/>
        <v>1665</v>
      </c>
      <c r="J377" s="10">
        <f t="shared" si="234"/>
        <v>9779</v>
      </c>
      <c r="K377" s="10">
        <f t="shared" si="234"/>
        <v>814.9166666666666</v>
      </c>
      <c r="L377" s="10">
        <f t="shared" si="234"/>
        <v>0</v>
      </c>
      <c r="M377" s="10">
        <f t="shared" si="234"/>
        <v>814.9166666666666</v>
      </c>
      <c r="N377" s="8"/>
      <c r="O377" s="8"/>
      <c r="P377" s="8"/>
      <c r="Q377" s="12"/>
      <c r="R377" s="12"/>
      <c r="S377" s="9"/>
      <c r="T377" s="9"/>
      <c r="U377" s="9"/>
      <c r="V377" s="9"/>
      <c r="W377" s="9"/>
      <c r="X377" s="9"/>
      <c r="Y377" s="9"/>
      <c r="Z377" s="5"/>
      <c r="AA377" s="5"/>
    </row>
    <row r="378" spans="1:27" ht="11.25">
      <c r="A378" s="9" t="s">
        <v>40</v>
      </c>
      <c r="B378" s="9"/>
      <c r="C378" s="9"/>
      <c r="D378" s="23"/>
      <c r="E378" s="24">
        <f aca="true" t="shared" si="235" ref="E378:M378">SUM(E370:E377)</f>
        <v>23667</v>
      </c>
      <c r="F378" s="10">
        <f t="shared" si="235"/>
        <v>297485</v>
      </c>
      <c r="G378" s="24">
        <f t="shared" si="235"/>
        <v>0</v>
      </c>
      <c r="H378" s="10">
        <f t="shared" si="235"/>
        <v>0</v>
      </c>
      <c r="I378" s="24">
        <f t="shared" si="235"/>
        <v>23667</v>
      </c>
      <c r="J378" s="10">
        <f t="shared" si="235"/>
        <v>297485</v>
      </c>
      <c r="K378" s="10">
        <f t="shared" si="235"/>
        <v>20230.566666666666</v>
      </c>
      <c r="L378" s="10">
        <f t="shared" si="235"/>
        <v>0</v>
      </c>
      <c r="M378" s="10">
        <f t="shared" si="235"/>
        <v>20230.566666666666</v>
      </c>
      <c r="N378" s="8"/>
      <c r="O378" s="8"/>
      <c r="P378" s="8"/>
      <c r="Q378" s="12"/>
      <c r="R378" s="12"/>
      <c r="S378" s="9"/>
      <c r="T378" s="9"/>
      <c r="U378" s="9"/>
      <c r="V378" s="9"/>
      <c r="W378" s="9"/>
      <c r="X378" s="9"/>
      <c r="Y378" s="9"/>
      <c r="Z378" s="5"/>
      <c r="AA378" s="5"/>
    </row>
    <row r="379" spans="1:27" ht="11.25">
      <c r="A379" s="9"/>
      <c r="B379" s="9"/>
      <c r="C379" s="9"/>
      <c r="D379" s="23"/>
      <c r="E379" s="24"/>
      <c r="F379" s="10"/>
      <c r="G379" s="24"/>
      <c r="H379" s="10"/>
      <c r="I379" s="24"/>
      <c r="J379" s="10"/>
      <c r="K379" s="10"/>
      <c r="L379" s="10"/>
      <c r="M379" s="10"/>
      <c r="N379" s="8"/>
      <c r="O379" s="8"/>
      <c r="P379" s="8"/>
      <c r="Q379" s="12"/>
      <c r="R379" s="12"/>
      <c r="S379" s="9"/>
      <c r="T379" s="9"/>
      <c r="U379" s="9"/>
      <c r="V379" s="9"/>
      <c r="W379" s="9"/>
      <c r="X379" s="9"/>
      <c r="Y379" s="9"/>
      <c r="Z379" s="5"/>
      <c r="AA379" s="5"/>
    </row>
    <row r="380" spans="1:25" ht="11.25">
      <c r="A380" s="9" t="s">
        <v>87</v>
      </c>
      <c r="B380" s="9"/>
      <c r="C380" s="9"/>
      <c r="D380" s="23"/>
      <c r="E380" s="24">
        <f aca="true" t="shared" si="236" ref="E380:M380">E228+E229</f>
        <v>9463</v>
      </c>
      <c r="F380" s="10">
        <f t="shared" si="236"/>
        <v>130755</v>
      </c>
      <c r="G380" s="24">
        <f t="shared" si="236"/>
        <v>0</v>
      </c>
      <c r="H380" s="10">
        <f t="shared" si="236"/>
        <v>0</v>
      </c>
      <c r="I380" s="24">
        <f t="shared" si="236"/>
        <v>9463</v>
      </c>
      <c r="J380" s="10">
        <f t="shared" si="236"/>
        <v>130755</v>
      </c>
      <c r="K380" s="10">
        <f t="shared" si="236"/>
        <v>8717.000000000002</v>
      </c>
      <c r="L380" s="10">
        <f t="shared" si="236"/>
        <v>0</v>
      </c>
      <c r="M380" s="10">
        <f t="shared" si="236"/>
        <v>8717.000000000002</v>
      </c>
      <c r="N380" s="8"/>
      <c r="O380" s="8"/>
      <c r="P380" s="8"/>
      <c r="Q380" s="12"/>
      <c r="R380" s="12"/>
      <c r="S380" s="12"/>
      <c r="T380" s="12"/>
      <c r="U380" s="12"/>
      <c r="V380" s="12"/>
      <c r="W380" s="8"/>
      <c r="X380" s="8"/>
      <c r="Y380" s="8"/>
    </row>
    <row r="381" spans="1:27" ht="11.25">
      <c r="A381" s="9" t="s">
        <v>92</v>
      </c>
      <c r="B381" s="9"/>
      <c r="C381" s="9"/>
      <c r="D381" s="23"/>
      <c r="E381" s="24">
        <f aca="true" t="shared" si="237" ref="E381:M381">E230+E231</f>
        <v>8716</v>
      </c>
      <c r="F381" s="10">
        <f t="shared" si="237"/>
        <v>117560</v>
      </c>
      <c r="G381" s="24">
        <f t="shared" si="237"/>
        <v>0</v>
      </c>
      <c r="H381" s="10">
        <f t="shared" si="237"/>
        <v>0</v>
      </c>
      <c r="I381" s="24">
        <f t="shared" si="237"/>
        <v>8716</v>
      </c>
      <c r="J381" s="10">
        <f t="shared" si="237"/>
        <v>117560</v>
      </c>
      <c r="K381" s="10">
        <f t="shared" si="237"/>
        <v>7837.333333333333</v>
      </c>
      <c r="L381" s="10">
        <f t="shared" si="237"/>
        <v>0</v>
      </c>
      <c r="M381" s="10">
        <f t="shared" si="237"/>
        <v>7837.333333333333</v>
      </c>
      <c r="N381" s="8"/>
      <c r="O381" s="8"/>
      <c r="P381" s="8"/>
      <c r="Q381" s="12"/>
      <c r="R381" s="12"/>
      <c r="S381" s="9"/>
      <c r="T381" s="9"/>
      <c r="U381" s="9"/>
      <c r="V381" s="9"/>
      <c r="W381" s="9"/>
      <c r="X381" s="9"/>
      <c r="Y381" s="9"/>
      <c r="Z381" s="5"/>
      <c r="AA381" s="5"/>
    </row>
    <row r="382" spans="1:27" ht="11.25">
      <c r="A382" s="9" t="s">
        <v>226</v>
      </c>
      <c r="B382" s="8"/>
      <c r="C382" s="8"/>
      <c r="D382" s="8"/>
      <c r="E382" s="24">
        <f aca="true" t="shared" si="238" ref="E382:K382">SUM(E74:E77)</f>
        <v>96</v>
      </c>
      <c r="F382" s="10">
        <f t="shared" si="238"/>
        <v>456</v>
      </c>
      <c r="G382" s="24">
        <f t="shared" si="238"/>
        <v>0</v>
      </c>
      <c r="H382" s="10">
        <f t="shared" si="238"/>
        <v>0</v>
      </c>
      <c r="I382" s="24">
        <f t="shared" si="238"/>
        <v>96</v>
      </c>
      <c r="J382" s="10">
        <f t="shared" si="238"/>
        <v>456</v>
      </c>
      <c r="K382" s="10">
        <f t="shared" si="238"/>
        <v>30.400000000000002</v>
      </c>
      <c r="L382" s="10">
        <f>L232+L233</f>
        <v>0</v>
      </c>
      <c r="M382" s="10">
        <f>SUM(M74:M77)</f>
        <v>30.400000000000002</v>
      </c>
      <c r="N382" s="8"/>
      <c r="O382" s="8"/>
      <c r="P382" s="8"/>
      <c r="Q382" s="12"/>
      <c r="R382" s="12"/>
      <c r="S382" s="9"/>
      <c r="T382" s="9"/>
      <c r="U382" s="9"/>
      <c r="V382" s="9"/>
      <c r="W382" s="9"/>
      <c r="X382" s="9"/>
      <c r="Y382" s="9"/>
      <c r="Z382" s="5"/>
      <c r="AA382" s="5"/>
    </row>
    <row r="383" spans="1:27" ht="11.25">
      <c r="A383" s="9" t="s">
        <v>227</v>
      </c>
      <c r="B383" s="8"/>
      <c r="C383" s="8"/>
      <c r="D383" s="8"/>
      <c r="E383" s="24">
        <f aca="true" t="shared" si="239" ref="E383:K383">SUM(E78:E81)</f>
        <v>156</v>
      </c>
      <c r="F383" s="10">
        <f t="shared" si="239"/>
        <v>1025</v>
      </c>
      <c r="G383" s="24">
        <f t="shared" si="239"/>
        <v>0</v>
      </c>
      <c r="H383" s="10">
        <f t="shared" si="239"/>
        <v>0</v>
      </c>
      <c r="I383" s="24">
        <f t="shared" si="239"/>
        <v>156</v>
      </c>
      <c r="J383" s="10">
        <f t="shared" si="239"/>
        <v>1025</v>
      </c>
      <c r="K383" s="10">
        <f t="shared" si="239"/>
        <v>68.33333333333333</v>
      </c>
      <c r="L383" s="10">
        <f>L234+L235</f>
        <v>0</v>
      </c>
      <c r="M383" s="10">
        <f>SUM(M78:M81)</f>
        <v>68.33333333333333</v>
      </c>
      <c r="N383" s="8"/>
      <c r="O383" s="8"/>
      <c r="P383" s="8"/>
      <c r="Q383" s="12"/>
      <c r="R383" s="12"/>
      <c r="S383" s="9"/>
      <c r="T383" s="9"/>
      <c r="U383" s="9"/>
      <c r="V383" s="9"/>
      <c r="W383" s="9"/>
      <c r="X383" s="9"/>
      <c r="Y383" s="9"/>
      <c r="Z383" s="5"/>
      <c r="AA383" s="5"/>
    </row>
    <row r="384" spans="1:27" ht="11.25">
      <c r="A384" s="9" t="s">
        <v>222</v>
      </c>
      <c r="B384" s="9"/>
      <c r="C384" s="9"/>
      <c r="D384" s="23"/>
      <c r="E384" s="24">
        <f aca="true" t="shared" si="240" ref="E384:M384">E234+E235</f>
        <v>0</v>
      </c>
      <c r="F384" s="10">
        <f t="shared" si="240"/>
        <v>0</v>
      </c>
      <c r="G384" s="24">
        <f t="shared" si="240"/>
        <v>0</v>
      </c>
      <c r="H384" s="10">
        <f t="shared" si="240"/>
        <v>0</v>
      </c>
      <c r="I384" s="24">
        <f t="shared" si="240"/>
        <v>0</v>
      </c>
      <c r="J384" s="10">
        <f t="shared" si="240"/>
        <v>0</v>
      </c>
      <c r="K384" s="10">
        <f t="shared" si="240"/>
        <v>0</v>
      </c>
      <c r="L384" s="10">
        <f t="shared" si="240"/>
        <v>0</v>
      </c>
      <c r="M384" s="10">
        <f t="shared" si="240"/>
        <v>0</v>
      </c>
      <c r="N384" s="8"/>
      <c r="O384" s="8"/>
      <c r="P384" s="8"/>
      <c r="Q384" s="12"/>
      <c r="R384" s="12"/>
      <c r="S384" s="9"/>
      <c r="T384" s="9"/>
      <c r="U384" s="9"/>
      <c r="V384" s="9"/>
      <c r="W384" s="9"/>
      <c r="X384" s="9"/>
      <c r="Y384" s="9"/>
      <c r="Z384" s="5"/>
      <c r="AA384" s="5"/>
    </row>
    <row r="385" spans="1:27" ht="11.25">
      <c r="A385" s="9" t="s">
        <v>117</v>
      </c>
      <c r="B385" s="9"/>
      <c r="C385" s="9"/>
      <c r="D385" s="23"/>
      <c r="E385" s="24">
        <f aca="true" t="shared" si="241" ref="E385:M385">E236+E237</f>
        <v>0</v>
      </c>
      <c r="F385" s="10">
        <f t="shared" si="241"/>
        <v>0</v>
      </c>
      <c r="G385" s="24">
        <f t="shared" si="241"/>
        <v>0</v>
      </c>
      <c r="H385" s="10">
        <f t="shared" si="241"/>
        <v>0</v>
      </c>
      <c r="I385" s="24">
        <f t="shared" si="241"/>
        <v>0</v>
      </c>
      <c r="J385" s="10">
        <f t="shared" si="241"/>
        <v>0</v>
      </c>
      <c r="K385" s="10">
        <f t="shared" si="241"/>
        <v>0</v>
      </c>
      <c r="L385" s="10">
        <f t="shared" si="241"/>
        <v>0</v>
      </c>
      <c r="M385" s="10">
        <f t="shared" si="241"/>
        <v>0</v>
      </c>
      <c r="N385" s="8"/>
      <c r="O385" s="8"/>
      <c r="P385" s="8"/>
      <c r="Q385" s="12"/>
      <c r="R385" s="12"/>
      <c r="S385" s="9"/>
      <c r="T385" s="9"/>
      <c r="U385" s="9"/>
      <c r="V385" s="9"/>
      <c r="W385" s="9"/>
      <c r="X385" s="9"/>
      <c r="Y385" s="9"/>
      <c r="Z385" s="5"/>
      <c r="AA385" s="5"/>
    </row>
    <row r="386" spans="1:27" ht="11.25">
      <c r="A386" s="9" t="s">
        <v>127</v>
      </c>
      <c r="B386" s="9"/>
      <c r="C386" s="9"/>
      <c r="D386" s="23"/>
      <c r="E386" s="24">
        <f aca="true" t="shared" si="242" ref="E386:M386">E238+E239</f>
        <v>536</v>
      </c>
      <c r="F386" s="10">
        <f t="shared" si="242"/>
        <v>7622</v>
      </c>
      <c r="G386" s="24">
        <f t="shared" si="242"/>
        <v>0</v>
      </c>
      <c r="H386" s="10">
        <f t="shared" si="242"/>
        <v>0</v>
      </c>
      <c r="I386" s="24">
        <f t="shared" si="242"/>
        <v>536</v>
      </c>
      <c r="J386" s="10">
        <f t="shared" si="242"/>
        <v>7622</v>
      </c>
      <c r="K386" s="10">
        <f t="shared" si="242"/>
        <v>508.1333333333333</v>
      </c>
      <c r="L386" s="10">
        <f t="shared" si="242"/>
        <v>0</v>
      </c>
      <c r="M386" s="10">
        <f t="shared" si="242"/>
        <v>508.1333333333333</v>
      </c>
      <c r="N386" s="8"/>
      <c r="O386" s="8"/>
      <c r="P386" s="8"/>
      <c r="Q386" s="12"/>
      <c r="R386" s="12"/>
      <c r="S386" s="9"/>
      <c r="T386" s="9"/>
      <c r="U386" s="9"/>
      <c r="V386" s="9"/>
      <c r="W386" s="9"/>
      <c r="X386" s="9"/>
      <c r="Y386" s="9"/>
      <c r="Z386" s="5"/>
      <c r="AA386" s="5"/>
    </row>
    <row r="387" spans="1:27" ht="11.25">
      <c r="A387" s="9" t="s">
        <v>223</v>
      </c>
      <c r="B387" s="9"/>
      <c r="C387" s="9"/>
      <c r="D387" s="23"/>
      <c r="E387" s="24">
        <f aca="true" t="shared" si="243" ref="E387:M387">E240+E241</f>
        <v>0</v>
      </c>
      <c r="F387" s="10">
        <f t="shared" si="243"/>
        <v>0</v>
      </c>
      <c r="G387" s="24">
        <f t="shared" si="243"/>
        <v>0</v>
      </c>
      <c r="H387" s="10">
        <f t="shared" si="243"/>
        <v>0</v>
      </c>
      <c r="I387" s="24">
        <f t="shared" si="243"/>
        <v>0</v>
      </c>
      <c r="J387" s="10">
        <f t="shared" si="243"/>
        <v>0</v>
      </c>
      <c r="K387" s="10">
        <f t="shared" si="243"/>
        <v>0</v>
      </c>
      <c r="L387" s="10">
        <f t="shared" si="243"/>
        <v>0</v>
      </c>
      <c r="M387" s="10">
        <f t="shared" si="243"/>
        <v>0</v>
      </c>
      <c r="N387" s="8"/>
      <c r="O387" s="8"/>
      <c r="P387" s="8"/>
      <c r="Q387" s="12"/>
      <c r="R387" s="12"/>
      <c r="S387" s="9"/>
      <c r="T387" s="9"/>
      <c r="U387" s="9"/>
      <c r="V387" s="9"/>
      <c r="W387" s="9"/>
      <c r="X387" s="9"/>
      <c r="Y387" s="9"/>
      <c r="Z387" s="5"/>
      <c r="AA387" s="5"/>
    </row>
    <row r="388" spans="1:25" ht="11.25">
      <c r="A388" s="9" t="s">
        <v>147</v>
      </c>
      <c r="B388" s="9"/>
      <c r="C388" s="9"/>
      <c r="D388" s="23"/>
      <c r="E388" s="24">
        <f aca="true" t="shared" si="244" ref="E388:M388">E242+E243</f>
        <v>374</v>
      </c>
      <c r="F388" s="10">
        <f t="shared" si="244"/>
        <v>6927</v>
      </c>
      <c r="G388" s="24">
        <f t="shared" si="244"/>
        <v>0</v>
      </c>
      <c r="H388" s="10">
        <f t="shared" si="244"/>
        <v>0</v>
      </c>
      <c r="I388" s="24">
        <f t="shared" si="244"/>
        <v>374</v>
      </c>
      <c r="J388" s="10">
        <f t="shared" si="244"/>
        <v>6927</v>
      </c>
      <c r="K388" s="10">
        <f t="shared" si="244"/>
        <v>385</v>
      </c>
      <c r="L388" s="10">
        <f t="shared" si="244"/>
        <v>0</v>
      </c>
      <c r="M388" s="10">
        <f t="shared" si="244"/>
        <v>385</v>
      </c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1.25">
      <c r="A389" s="9" t="s">
        <v>152</v>
      </c>
      <c r="B389" s="9"/>
      <c r="C389" s="9"/>
      <c r="D389" s="23"/>
      <c r="E389" s="24">
        <f aca="true" t="shared" si="245" ref="E389:M389">E244+E245</f>
        <v>0</v>
      </c>
      <c r="F389" s="10">
        <f t="shared" si="245"/>
        <v>0</v>
      </c>
      <c r="G389" s="24">
        <f t="shared" si="245"/>
        <v>0</v>
      </c>
      <c r="H389" s="10">
        <f t="shared" si="245"/>
        <v>0</v>
      </c>
      <c r="I389" s="24">
        <f t="shared" si="245"/>
        <v>0</v>
      </c>
      <c r="J389" s="10">
        <f t="shared" si="245"/>
        <v>0</v>
      </c>
      <c r="K389" s="10">
        <f t="shared" si="245"/>
        <v>0</v>
      </c>
      <c r="L389" s="10">
        <f t="shared" si="245"/>
        <v>0</v>
      </c>
      <c r="M389" s="10">
        <f t="shared" si="245"/>
        <v>0</v>
      </c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1.25">
      <c r="A390" s="8" t="s">
        <v>224</v>
      </c>
      <c r="B390" s="8"/>
      <c r="C390" s="8"/>
      <c r="D390" s="8"/>
      <c r="E390" s="24">
        <f aca="true" t="shared" si="246" ref="E390:M390">E246+E247</f>
        <v>0</v>
      </c>
      <c r="F390" s="10">
        <f t="shared" si="246"/>
        <v>0</v>
      </c>
      <c r="G390" s="24">
        <f t="shared" si="246"/>
        <v>0</v>
      </c>
      <c r="H390" s="10">
        <f t="shared" si="246"/>
        <v>0</v>
      </c>
      <c r="I390" s="24">
        <f t="shared" si="246"/>
        <v>0</v>
      </c>
      <c r="J390" s="10">
        <f t="shared" si="246"/>
        <v>0</v>
      </c>
      <c r="K390" s="10">
        <f t="shared" si="246"/>
        <v>0</v>
      </c>
      <c r="L390" s="10">
        <f t="shared" si="246"/>
        <v>0</v>
      </c>
      <c r="M390" s="10">
        <f t="shared" si="246"/>
        <v>0</v>
      </c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1.25">
      <c r="A391" s="8" t="s">
        <v>167</v>
      </c>
      <c r="B391" s="8"/>
      <c r="C391" s="8"/>
      <c r="D391" s="8"/>
      <c r="E391" s="24">
        <f aca="true" t="shared" si="247" ref="E391:M391">E248+E249</f>
        <v>0</v>
      </c>
      <c r="F391" s="10">
        <f t="shared" si="247"/>
        <v>0</v>
      </c>
      <c r="G391" s="24">
        <f t="shared" si="247"/>
        <v>0</v>
      </c>
      <c r="H391" s="10">
        <f t="shared" si="247"/>
        <v>0</v>
      </c>
      <c r="I391" s="24">
        <f t="shared" si="247"/>
        <v>0</v>
      </c>
      <c r="J391" s="10">
        <f t="shared" si="247"/>
        <v>0</v>
      </c>
      <c r="K391" s="10">
        <f t="shared" si="247"/>
        <v>0</v>
      </c>
      <c r="L391" s="10">
        <f t="shared" si="247"/>
        <v>0</v>
      </c>
      <c r="M391" s="10">
        <f t="shared" si="247"/>
        <v>0</v>
      </c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1.25">
      <c r="A392" s="9" t="s">
        <v>177</v>
      </c>
      <c r="B392" s="9"/>
      <c r="C392" s="9"/>
      <c r="D392" s="23"/>
      <c r="E392" s="24">
        <f aca="true" t="shared" si="248" ref="E392:M392">E250+E251</f>
        <v>252</v>
      </c>
      <c r="F392" s="10">
        <f t="shared" si="248"/>
        <v>3734</v>
      </c>
      <c r="G392" s="24">
        <f t="shared" si="248"/>
        <v>0</v>
      </c>
      <c r="H392" s="10">
        <f t="shared" si="248"/>
        <v>0</v>
      </c>
      <c r="I392" s="24">
        <f t="shared" si="248"/>
        <v>252</v>
      </c>
      <c r="J392" s="10">
        <f t="shared" si="248"/>
        <v>3734</v>
      </c>
      <c r="K392" s="10">
        <f t="shared" si="248"/>
        <v>233.375</v>
      </c>
      <c r="L392" s="10">
        <f t="shared" si="248"/>
        <v>0</v>
      </c>
      <c r="M392" s="10">
        <f t="shared" si="248"/>
        <v>233.375</v>
      </c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1.25">
      <c r="A393" s="9" t="s">
        <v>49</v>
      </c>
      <c r="B393" s="9"/>
      <c r="C393" s="23"/>
      <c r="D393" s="23"/>
      <c r="E393" s="24">
        <f aca="true" t="shared" si="249" ref="E393:M393">E335+E336</f>
        <v>4074</v>
      </c>
      <c r="F393" s="10">
        <f t="shared" si="249"/>
        <v>29406</v>
      </c>
      <c r="G393" s="24">
        <f t="shared" si="249"/>
        <v>0</v>
      </c>
      <c r="H393" s="10">
        <f t="shared" si="249"/>
        <v>0</v>
      </c>
      <c r="I393" s="24">
        <f t="shared" si="249"/>
        <v>4074</v>
      </c>
      <c r="J393" s="10">
        <f t="shared" si="249"/>
        <v>29406</v>
      </c>
      <c r="K393" s="10">
        <f t="shared" si="249"/>
        <v>2450.5</v>
      </c>
      <c r="L393" s="10">
        <f t="shared" si="249"/>
        <v>0</v>
      </c>
      <c r="M393" s="10">
        <f t="shared" si="249"/>
        <v>2450.5</v>
      </c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1.25">
      <c r="A394" s="9" t="s">
        <v>40</v>
      </c>
      <c r="B394" s="9"/>
      <c r="C394" s="23"/>
      <c r="D394" s="23"/>
      <c r="E394" s="24">
        <f aca="true" t="shared" si="250" ref="E394:M394">SUM(E380:E393)</f>
        <v>23667</v>
      </c>
      <c r="F394" s="10">
        <f t="shared" si="250"/>
        <v>297485</v>
      </c>
      <c r="G394" s="24">
        <f t="shared" si="250"/>
        <v>0</v>
      </c>
      <c r="H394" s="10">
        <f t="shared" si="250"/>
        <v>0</v>
      </c>
      <c r="I394" s="24">
        <f t="shared" si="250"/>
        <v>23667</v>
      </c>
      <c r="J394" s="10">
        <f t="shared" si="250"/>
        <v>297485</v>
      </c>
      <c r="K394" s="10">
        <f t="shared" si="250"/>
        <v>20230.075000000004</v>
      </c>
      <c r="L394" s="10">
        <f t="shared" si="250"/>
        <v>0</v>
      </c>
      <c r="M394" s="10">
        <f t="shared" si="250"/>
        <v>20230.075000000004</v>
      </c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1.25">
      <c r="A395" s="9"/>
      <c r="B395" s="9"/>
      <c r="C395" s="9"/>
      <c r="D395" s="23"/>
      <c r="E395" s="24"/>
      <c r="F395" s="10"/>
      <c r="G395" s="24"/>
      <c r="H395" s="10"/>
      <c r="I395" s="24"/>
      <c r="J395" s="10"/>
      <c r="K395" s="10"/>
      <c r="L395" s="10"/>
      <c r="M395" s="10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1.25">
      <c r="A396" s="9" t="s">
        <v>182</v>
      </c>
      <c r="B396" s="9"/>
      <c r="C396" s="9"/>
      <c r="D396" s="23"/>
      <c r="E396" s="24">
        <f aca="true" t="shared" si="251" ref="E396:M396">E257+E258</f>
        <v>23666</v>
      </c>
      <c r="F396" s="10">
        <f t="shared" si="251"/>
        <v>297482</v>
      </c>
      <c r="G396" s="24">
        <f t="shared" si="251"/>
        <v>0</v>
      </c>
      <c r="H396" s="10">
        <f t="shared" si="251"/>
        <v>0</v>
      </c>
      <c r="I396" s="24">
        <f t="shared" si="251"/>
        <v>23666</v>
      </c>
      <c r="J396" s="10">
        <f t="shared" si="251"/>
        <v>297482</v>
      </c>
      <c r="K396" s="10">
        <f t="shared" si="251"/>
        <v>20230</v>
      </c>
      <c r="L396" s="10">
        <f t="shared" si="251"/>
        <v>0</v>
      </c>
      <c r="M396" s="10">
        <f t="shared" si="251"/>
        <v>20230</v>
      </c>
      <c r="N396" s="8"/>
      <c r="O396" s="12"/>
      <c r="P396" s="8"/>
      <c r="Q396" s="12"/>
      <c r="R396" s="12"/>
      <c r="S396" s="12"/>
      <c r="T396" s="12"/>
      <c r="U396" s="12"/>
      <c r="V396" s="12"/>
      <c r="W396" s="8"/>
      <c r="X396" s="8"/>
      <c r="Y396" s="8"/>
    </row>
    <row r="397" spans="1:25" ht="11.25">
      <c r="A397" s="9" t="s">
        <v>187</v>
      </c>
      <c r="B397" s="9"/>
      <c r="C397" s="9"/>
      <c r="D397" s="23"/>
      <c r="E397" s="24">
        <f aca="true" t="shared" si="252" ref="E397:M397">E259+E260</f>
        <v>1</v>
      </c>
      <c r="F397" s="10">
        <f t="shared" si="252"/>
        <v>3</v>
      </c>
      <c r="G397" s="24">
        <f t="shared" si="252"/>
        <v>0</v>
      </c>
      <c r="H397" s="10">
        <f t="shared" si="252"/>
        <v>0</v>
      </c>
      <c r="I397" s="24">
        <f t="shared" si="252"/>
        <v>1</v>
      </c>
      <c r="J397" s="10">
        <f t="shared" si="252"/>
        <v>3</v>
      </c>
      <c r="K397" s="10">
        <f t="shared" si="252"/>
        <v>0</v>
      </c>
      <c r="L397" s="10">
        <f t="shared" si="252"/>
        <v>0</v>
      </c>
      <c r="M397" s="10">
        <f t="shared" si="252"/>
        <v>0</v>
      </c>
      <c r="N397" s="8"/>
      <c r="O397" s="8"/>
      <c r="P397" s="8"/>
      <c r="Q397" s="12"/>
      <c r="R397" s="12"/>
      <c r="S397" s="12"/>
      <c r="T397" s="12"/>
      <c r="U397" s="12"/>
      <c r="V397" s="12"/>
      <c r="W397" s="8"/>
      <c r="X397" s="8"/>
      <c r="Y397" s="8"/>
    </row>
    <row r="398" spans="1:22" ht="11.25">
      <c r="A398" s="9" t="s">
        <v>192</v>
      </c>
      <c r="B398" s="9"/>
      <c r="C398" s="9"/>
      <c r="D398" s="23"/>
      <c r="E398" s="24">
        <f aca="true" t="shared" si="253" ref="E398:M398">E261+E262</f>
        <v>0</v>
      </c>
      <c r="F398" s="10">
        <f t="shared" si="253"/>
        <v>0</v>
      </c>
      <c r="G398" s="24">
        <f t="shared" si="253"/>
        <v>0</v>
      </c>
      <c r="H398" s="10">
        <f t="shared" si="253"/>
        <v>0</v>
      </c>
      <c r="I398" s="24">
        <f t="shared" si="253"/>
        <v>0</v>
      </c>
      <c r="J398" s="10">
        <f t="shared" si="253"/>
        <v>0</v>
      </c>
      <c r="K398" s="10">
        <f t="shared" si="253"/>
        <v>0</v>
      </c>
      <c r="L398" s="10">
        <f t="shared" si="253"/>
        <v>0</v>
      </c>
      <c r="M398" s="10">
        <f t="shared" si="253"/>
        <v>0</v>
      </c>
      <c r="Q398" s="1"/>
      <c r="R398" s="1"/>
      <c r="S398" s="1"/>
      <c r="T398" s="1"/>
      <c r="U398" s="1"/>
      <c r="V398" s="1"/>
    </row>
    <row r="399" spans="1:22" ht="11.25">
      <c r="A399" s="9" t="s">
        <v>197</v>
      </c>
      <c r="B399" s="9"/>
      <c r="C399" s="9"/>
      <c r="D399" s="23"/>
      <c r="E399" s="24">
        <f aca="true" t="shared" si="254" ref="E399:M399">E263+E264</f>
        <v>0</v>
      </c>
      <c r="F399" s="10">
        <f t="shared" si="254"/>
        <v>0</v>
      </c>
      <c r="G399" s="24">
        <f t="shared" si="254"/>
        <v>0</v>
      </c>
      <c r="H399" s="10">
        <f t="shared" si="254"/>
        <v>0</v>
      </c>
      <c r="I399" s="24">
        <f t="shared" si="254"/>
        <v>0</v>
      </c>
      <c r="J399" s="10">
        <f t="shared" si="254"/>
        <v>0</v>
      </c>
      <c r="K399" s="10">
        <f t="shared" si="254"/>
        <v>0</v>
      </c>
      <c r="L399" s="10">
        <f t="shared" si="254"/>
        <v>0</v>
      </c>
      <c r="M399" s="10">
        <f t="shared" si="254"/>
        <v>0</v>
      </c>
      <c r="Q399" s="1"/>
      <c r="R399" s="1"/>
      <c r="S399" s="1"/>
      <c r="T399" s="1"/>
      <c r="U399" s="1"/>
      <c r="V399" s="1"/>
    </row>
    <row r="400" spans="1:22" ht="11.25">
      <c r="A400" s="9" t="s">
        <v>202</v>
      </c>
      <c r="B400" s="9"/>
      <c r="C400" s="9"/>
      <c r="D400" s="23"/>
      <c r="E400" s="24">
        <f aca="true" t="shared" si="255" ref="E400:M400">E265+E266</f>
        <v>0</v>
      </c>
      <c r="F400" s="10">
        <f t="shared" si="255"/>
        <v>0</v>
      </c>
      <c r="G400" s="24">
        <f t="shared" si="255"/>
        <v>0</v>
      </c>
      <c r="H400" s="10">
        <f t="shared" si="255"/>
        <v>0</v>
      </c>
      <c r="I400" s="24">
        <f t="shared" si="255"/>
        <v>0</v>
      </c>
      <c r="J400" s="10">
        <f t="shared" si="255"/>
        <v>0</v>
      </c>
      <c r="K400" s="10">
        <f t="shared" si="255"/>
        <v>0</v>
      </c>
      <c r="L400" s="10">
        <f t="shared" si="255"/>
        <v>0</v>
      </c>
      <c r="M400" s="10">
        <f t="shared" si="255"/>
        <v>0</v>
      </c>
      <c r="Q400" s="1"/>
      <c r="R400" s="1"/>
      <c r="S400" s="1"/>
      <c r="T400" s="1"/>
      <c r="U400" s="1"/>
      <c r="V400" s="1"/>
    </row>
    <row r="401" spans="1:22" ht="11.25">
      <c r="A401" s="9" t="s">
        <v>207</v>
      </c>
      <c r="B401" s="9"/>
      <c r="C401" s="9"/>
      <c r="D401" s="23"/>
      <c r="E401" s="24">
        <f aca="true" t="shared" si="256" ref="E401:M401">E267+E268</f>
        <v>0</v>
      </c>
      <c r="F401" s="10">
        <f t="shared" si="256"/>
        <v>0</v>
      </c>
      <c r="G401" s="24">
        <f t="shared" si="256"/>
        <v>0</v>
      </c>
      <c r="H401" s="10">
        <f t="shared" si="256"/>
        <v>0</v>
      </c>
      <c r="I401" s="24">
        <f t="shared" si="256"/>
        <v>0</v>
      </c>
      <c r="J401" s="10">
        <f t="shared" si="256"/>
        <v>0</v>
      </c>
      <c r="K401" s="10">
        <f t="shared" si="256"/>
        <v>0</v>
      </c>
      <c r="L401" s="10">
        <f t="shared" si="256"/>
        <v>0</v>
      </c>
      <c r="M401" s="10">
        <f t="shared" si="256"/>
        <v>0</v>
      </c>
      <c r="Q401" s="1"/>
      <c r="R401" s="1"/>
      <c r="S401" s="1"/>
      <c r="T401" s="1"/>
      <c r="U401" s="1"/>
      <c r="V401" s="1"/>
    </row>
    <row r="402" spans="1:22" ht="11.25">
      <c r="A402" s="9" t="s">
        <v>245</v>
      </c>
      <c r="B402" s="9"/>
      <c r="C402" s="9"/>
      <c r="D402" s="23"/>
      <c r="E402" s="24">
        <f>E269+E270</f>
        <v>0</v>
      </c>
      <c r="F402" s="10">
        <f aca="true" t="shared" si="257" ref="F402:M402">F269+F270</f>
        <v>0</v>
      </c>
      <c r="G402" s="24">
        <f t="shared" si="257"/>
        <v>0</v>
      </c>
      <c r="H402" s="10">
        <f t="shared" si="257"/>
        <v>0</v>
      </c>
      <c r="I402" s="24">
        <f t="shared" si="257"/>
        <v>0</v>
      </c>
      <c r="J402" s="10">
        <f t="shared" si="257"/>
        <v>0</v>
      </c>
      <c r="K402" s="10">
        <f t="shared" si="257"/>
        <v>0</v>
      </c>
      <c r="L402" s="10">
        <f t="shared" si="257"/>
        <v>0</v>
      </c>
      <c r="M402" s="10">
        <f t="shared" si="257"/>
        <v>0</v>
      </c>
      <c r="Q402" s="1"/>
      <c r="R402" s="1"/>
      <c r="S402" s="1"/>
      <c r="T402" s="1"/>
      <c r="U402" s="1"/>
      <c r="V402" s="1"/>
    </row>
    <row r="403" spans="1:22" ht="11.25">
      <c r="A403" s="9" t="s">
        <v>40</v>
      </c>
      <c r="B403" s="9"/>
      <c r="C403" s="23"/>
      <c r="D403" s="23"/>
      <c r="E403" s="24">
        <f>SUM(E396:E402)</f>
        <v>23667</v>
      </c>
      <c r="F403" s="10">
        <f aca="true" t="shared" si="258" ref="F403:M403">SUM(F396:F402)</f>
        <v>297485</v>
      </c>
      <c r="G403" s="24">
        <f t="shared" si="258"/>
        <v>0</v>
      </c>
      <c r="H403" s="10">
        <f t="shared" si="258"/>
        <v>0</v>
      </c>
      <c r="I403" s="24">
        <f t="shared" si="258"/>
        <v>23667</v>
      </c>
      <c r="J403" s="10">
        <f t="shared" si="258"/>
        <v>297485</v>
      </c>
      <c r="K403" s="10">
        <f t="shared" si="258"/>
        <v>20230</v>
      </c>
      <c r="L403" s="10">
        <f t="shared" si="258"/>
        <v>0</v>
      </c>
      <c r="M403" s="10">
        <f t="shared" si="258"/>
        <v>20230</v>
      </c>
      <c r="Q403" s="1"/>
      <c r="R403" s="1"/>
      <c r="S403" s="1"/>
      <c r="T403" s="1"/>
      <c r="U403" s="1"/>
      <c r="V403" s="1"/>
    </row>
    <row r="404" spans="1:13" ht="11.25">
      <c r="A404" s="9"/>
      <c r="B404" s="9"/>
      <c r="C404" s="9"/>
      <c r="D404" s="9"/>
      <c r="E404" s="24"/>
      <c r="F404" s="10"/>
      <c r="G404" s="24"/>
      <c r="H404" s="10"/>
      <c r="I404" s="24"/>
      <c r="J404" s="10"/>
      <c r="K404" s="10"/>
      <c r="L404" s="10"/>
      <c r="M404" s="10"/>
    </row>
    <row r="405" spans="1:13" ht="11.25">
      <c r="A405" s="9" t="s">
        <v>212</v>
      </c>
      <c r="B405" s="9"/>
      <c r="C405" s="9"/>
      <c r="D405" s="9"/>
      <c r="E405" s="24">
        <f aca="true" t="shared" si="259" ref="E405:M405">E354+E355</f>
        <v>4167</v>
      </c>
      <c r="F405" s="10">
        <f t="shared" si="259"/>
        <v>57815</v>
      </c>
      <c r="G405" s="24">
        <f t="shared" si="259"/>
        <v>0</v>
      </c>
      <c r="H405" s="10">
        <f t="shared" si="259"/>
        <v>0</v>
      </c>
      <c r="I405" s="24">
        <f t="shared" si="259"/>
        <v>4167</v>
      </c>
      <c r="J405" s="10">
        <f t="shared" si="259"/>
        <v>57815</v>
      </c>
      <c r="K405" s="10">
        <f t="shared" si="259"/>
        <v>3854</v>
      </c>
      <c r="L405" s="10">
        <f t="shared" si="259"/>
        <v>0</v>
      </c>
      <c r="M405" s="10">
        <f t="shared" si="259"/>
        <v>3854</v>
      </c>
    </row>
    <row r="406" spans="1:13" ht="11.25">
      <c r="A406" s="9" t="s">
        <v>213</v>
      </c>
      <c r="B406" s="9"/>
      <c r="C406" s="9"/>
      <c r="D406" s="9"/>
      <c r="E406" s="24">
        <f aca="true" t="shared" si="260" ref="E406:M406">E356+E357</f>
        <v>24</v>
      </c>
      <c r="F406" s="10">
        <f t="shared" si="260"/>
        <v>105</v>
      </c>
      <c r="G406" s="24">
        <f t="shared" si="260"/>
        <v>0</v>
      </c>
      <c r="H406" s="10">
        <f t="shared" si="260"/>
        <v>0</v>
      </c>
      <c r="I406" s="24">
        <f t="shared" si="260"/>
        <v>24</v>
      </c>
      <c r="J406" s="10">
        <f t="shared" si="260"/>
        <v>105</v>
      </c>
      <c r="K406" s="10">
        <f t="shared" si="260"/>
        <v>7</v>
      </c>
      <c r="L406" s="10">
        <f t="shared" si="260"/>
        <v>0</v>
      </c>
      <c r="M406" s="10">
        <f t="shared" si="260"/>
        <v>7</v>
      </c>
    </row>
    <row r="407" spans="1:13" ht="11.25">
      <c r="A407" s="9" t="s">
        <v>214</v>
      </c>
      <c r="B407" s="9"/>
      <c r="C407" s="9"/>
      <c r="D407" s="9"/>
      <c r="E407" s="24">
        <f aca="true" t="shared" si="261" ref="E407:M407">E358+E359</f>
        <v>1016</v>
      </c>
      <c r="F407" s="10">
        <f t="shared" si="261"/>
        <v>13224</v>
      </c>
      <c r="G407" s="24">
        <f t="shared" si="261"/>
        <v>0</v>
      </c>
      <c r="H407" s="10">
        <f t="shared" si="261"/>
        <v>0</v>
      </c>
      <c r="I407" s="24">
        <f t="shared" si="261"/>
        <v>1016</v>
      </c>
      <c r="J407" s="10">
        <f t="shared" si="261"/>
        <v>13224</v>
      </c>
      <c r="K407" s="10">
        <f t="shared" si="261"/>
        <v>882</v>
      </c>
      <c r="L407" s="10">
        <f t="shared" si="261"/>
        <v>0</v>
      </c>
      <c r="M407" s="10">
        <f t="shared" si="261"/>
        <v>882</v>
      </c>
    </row>
    <row r="408" spans="1:13" ht="11.25">
      <c r="A408" s="9" t="s">
        <v>215</v>
      </c>
      <c r="B408" s="9"/>
      <c r="C408" s="9"/>
      <c r="D408" s="9"/>
      <c r="E408" s="24">
        <f aca="true" t="shared" si="262" ref="E408:M408">E360+E361</f>
        <v>106</v>
      </c>
      <c r="F408" s="10">
        <f t="shared" si="262"/>
        <v>861</v>
      </c>
      <c r="G408" s="24">
        <f t="shared" si="262"/>
        <v>0</v>
      </c>
      <c r="H408" s="10">
        <f t="shared" si="262"/>
        <v>0</v>
      </c>
      <c r="I408" s="24">
        <f t="shared" si="262"/>
        <v>106</v>
      </c>
      <c r="J408" s="10">
        <f t="shared" si="262"/>
        <v>861</v>
      </c>
      <c r="K408" s="10">
        <f t="shared" si="262"/>
        <v>57</v>
      </c>
      <c r="L408" s="10">
        <f t="shared" si="262"/>
        <v>0</v>
      </c>
      <c r="M408" s="10">
        <f t="shared" si="262"/>
        <v>57</v>
      </c>
    </row>
    <row r="409" spans="1:13" ht="11.25">
      <c r="A409" s="9" t="s">
        <v>216</v>
      </c>
      <c r="B409" s="9"/>
      <c r="C409" s="9"/>
      <c r="D409" s="9"/>
      <c r="E409" s="24">
        <f aca="true" t="shared" si="263" ref="E409:M409">E362+E363</f>
        <v>3800</v>
      </c>
      <c r="F409" s="10">
        <f t="shared" si="263"/>
        <v>28030</v>
      </c>
      <c r="G409" s="24">
        <f t="shared" si="263"/>
        <v>0</v>
      </c>
      <c r="H409" s="10">
        <f t="shared" si="263"/>
        <v>0</v>
      </c>
      <c r="I409" s="24">
        <f t="shared" si="263"/>
        <v>3800</v>
      </c>
      <c r="J409" s="10">
        <f t="shared" si="263"/>
        <v>28030</v>
      </c>
      <c r="K409" s="10">
        <f t="shared" si="263"/>
        <v>2336</v>
      </c>
      <c r="L409" s="10">
        <f t="shared" si="263"/>
        <v>0</v>
      </c>
      <c r="M409" s="10">
        <f t="shared" si="263"/>
        <v>2336</v>
      </c>
    </row>
    <row r="410" spans="1:13" ht="11.25">
      <c r="A410" s="9" t="s">
        <v>217</v>
      </c>
      <c r="B410" s="9"/>
      <c r="C410" s="9"/>
      <c r="D410" s="9"/>
      <c r="E410" s="24">
        <f aca="true" t="shared" si="264" ref="E410:M410">E364+E365</f>
        <v>274</v>
      </c>
      <c r="F410" s="10">
        <f t="shared" si="264"/>
        <v>1376</v>
      </c>
      <c r="G410" s="24">
        <f t="shared" si="264"/>
        <v>0</v>
      </c>
      <c r="H410" s="10">
        <f t="shared" si="264"/>
        <v>0</v>
      </c>
      <c r="I410" s="24">
        <f t="shared" si="264"/>
        <v>274</v>
      </c>
      <c r="J410" s="10">
        <f t="shared" si="264"/>
        <v>1376</v>
      </c>
      <c r="K410" s="10">
        <f t="shared" si="264"/>
        <v>115</v>
      </c>
      <c r="L410" s="10">
        <f t="shared" si="264"/>
        <v>0</v>
      </c>
      <c r="M410" s="10">
        <f t="shared" si="264"/>
        <v>115</v>
      </c>
    </row>
    <row r="411" spans="1:13" ht="11.25">
      <c r="A411" s="9" t="s">
        <v>218</v>
      </c>
      <c r="B411" s="9"/>
      <c r="C411" s="9"/>
      <c r="D411" s="9"/>
      <c r="E411" s="24">
        <f aca="true" t="shared" si="265" ref="E411:M411">E366+E367</f>
        <v>804</v>
      </c>
      <c r="F411" s="10">
        <f t="shared" si="265"/>
        <v>7331</v>
      </c>
      <c r="G411" s="24">
        <f t="shared" si="265"/>
        <v>0</v>
      </c>
      <c r="H411" s="10">
        <f t="shared" si="265"/>
        <v>0</v>
      </c>
      <c r="I411" s="24">
        <f t="shared" si="265"/>
        <v>804</v>
      </c>
      <c r="J411" s="10">
        <f t="shared" si="265"/>
        <v>7331</v>
      </c>
      <c r="K411" s="10">
        <f t="shared" si="265"/>
        <v>610</v>
      </c>
      <c r="L411" s="10">
        <f t="shared" si="265"/>
        <v>0</v>
      </c>
      <c r="M411" s="10">
        <f t="shared" si="265"/>
        <v>610</v>
      </c>
    </row>
    <row r="412" spans="1:13" ht="11.25">
      <c r="A412" s="9" t="s">
        <v>219</v>
      </c>
      <c r="B412" s="9"/>
      <c r="C412" s="9"/>
      <c r="D412" s="9"/>
      <c r="E412" s="24">
        <f aca="true" t="shared" si="266" ref="E412:M412">E368+E369</f>
        <v>119</v>
      </c>
      <c r="F412" s="10">
        <f t="shared" si="266"/>
        <v>642</v>
      </c>
      <c r="G412" s="24">
        <f t="shared" si="266"/>
        <v>0</v>
      </c>
      <c r="H412" s="10">
        <f t="shared" si="266"/>
        <v>0</v>
      </c>
      <c r="I412" s="24">
        <f t="shared" si="266"/>
        <v>119</v>
      </c>
      <c r="J412" s="10">
        <f t="shared" si="266"/>
        <v>642</v>
      </c>
      <c r="K412" s="10">
        <f t="shared" si="266"/>
        <v>54</v>
      </c>
      <c r="L412" s="10">
        <f t="shared" si="266"/>
        <v>0</v>
      </c>
      <c r="M412" s="10">
        <f t="shared" si="266"/>
        <v>54</v>
      </c>
    </row>
    <row r="413" spans="1:13" ht="11.25">
      <c r="A413" s="1"/>
      <c r="D413" s="1"/>
      <c r="H413" s="3"/>
      <c r="J413" s="3"/>
      <c r="K413" s="3"/>
      <c r="L413" s="3"/>
      <c r="M413" s="3"/>
    </row>
    <row r="414" spans="1:13" ht="11.25">
      <c r="A414" s="1"/>
      <c r="D414" s="1"/>
      <c r="H414" s="3"/>
      <c r="J414" s="3"/>
      <c r="K414" s="3"/>
      <c r="L414" s="3"/>
      <c r="M414" s="3"/>
    </row>
    <row r="415" spans="1:13" ht="11.25">
      <c r="A415" s="1"/>
      <c r="D415" s="1"/>
      <c r="H415" s="3"/>
      <c r="J415" s="3"/>
      <c r="K415" s="3"/>
      <c r="L415" s="3"/>
      <c r="M415" s="3"/>
    </row>
    <row r="416" spans="1:13" ht="11.25">
      <c r="A416" s="1"/>
      <c r="D416" s="1"/>
      <c r="K416" s="3"/>
      <c r="L416" s="3"/>
      <c r="M416" s="3"/>
    </row>
    <row r="417" spans="1:13" ht="11.25">
      <c r="A417" s="1"/>
      <c r="D417" s="1"/>
      <c r="K417" s="3"/>
      <c r="L417" s="3"/>
      <c r="M417" s="3"/>
    </row>
    <row r="418" spans="1:13" ht="11.25">
      <c r="A418" s="1"/>
      <c r="D418" s="1"/>
      <c r="K418" s="3"/>
      <c r="L418" s="3"/>
      <c r="M418" s="3"/>
    </row>
    <row r="419" spans="1:13" ht="11.25">
      <c r="A419" s="1"/>
      <c r="D419" s="1"/>
      <c r="K419" s="3"/>
      <c r="L419" s="3"/>
      <c r="M419" s="3"/>
    </row>
    <row r="420" spans="1:13" ht="11.25">
      <c r="A420" s="1"/>
      <c r="D420" s="1"/>
      <c r="K420" s="3"/>
      <c r="L420" s="3"/>
      <c r="M420" s="3"/>
    </row>
    <row r="421" spans="1:13" ht="11.25">
      <c r="A421" s="1"/>
      <c r="D421" s="1"/>
      <c r="K421" s="3"/>
      <c r="L421" s="3"/>
      <c r="M421" s="3"/>
    </row>
    <row r="422" spans="1:13" ht="11.25">
      <c r="A422" s="1"/>
      <c r="D422" s="1"/>
      <c r="K422" s="3"/>
      <c r="L422" s="3"/>
      <c r="M422" s="3"/>
    </row>
    <row r="423" spans="1:13" ht="11.25">
      <c r="A423" s="1"/>
      <c r="D423" s="1"/>
      <c r="K423" s="3"/>
      <c r="L423" s="3"/>
      <c r="M423" s="3"/>
    </row>
    <row r="424" spans="11:13" ht="11.25">
      <c r="K424" s="3"/>
      <c r="L424" s="3"/>
      <c r="M424" s="3"/>
    </row>
    <row r="425" spans="11:13" ht="11.25">
      <c r="K425" s="3"/>
      <c r="L425" s="3"/>
      <c r="M425" s="3"/>
    </row>
    <row r="426" spans="11:13" ht="11.25">
      <c r="K426" s="3"/>
      <c r="L426" s="3"/>
      <c r="M426" s="3"/>
    </row>
    <row r="427" spans="11:13" ht="11.25">
      <c r="K427" s="3"/>
      <c r="L427" s="3"/>
      <c r="M427" s="3"/>
    </row>
    <row r="428" spans="11:13" ht="11.25">
      <c r="K428" s="3"/>
      <c r="L428" s="3"/>
      <c r="M428" s="3"/>
    </row>
    <row r="429" spans="11:13" ht="11.25">
      <c r="K429" s="3"/>
      <c r="L429" s="3"/>
      <c r="M429" s="3"/>
    </row>
    <row r="430" spans="11:13" ht="11.25">
      <c r="K430" s="3"/>
      <c r="L430" s="3"/>
      <c r="M430" s="3"/>
    </row>
    <row r="431" spans="11:13" ht="11.25">
      <c r="K431" s="3"/>
      <c r="L431" s="3"/>
      <c r="M431" s="3"/>
    </row>
    <row r="432" spans="11:13" ht="11.25">
      <c r="K432" s="3"/>
      <c r="L432" s="3"/>
      <c r="M432" s="3"/>
    </row>
    <row r="433" spans="11:13" ht="11.25">
      <c r="K433" s="3"/>
      <c r="L433" s="3"/>
      <c r="M433" s="3"/>
    </row>
    <row r="434" spans="11:13" ht="11.25">
      <c r="K434" s="3"/>
      <c r="L434" s="3"/>
      <c r="M434" s="3"/>
    </row>
    <row r="435" spans="11:13" ht="11.25">
      <c r="K435" s="3"/>
      <c r="L435" s="3"/>
      <c r="M435" s="3"/>
    </row>
    <row r="436" spans="11:13" ht="11.25">
      <c r="K436" s="3"/>
      <c r="L436" s="3"/>
      <c r="M436" s="3"/>
    </row>
    <row r="437" spans="11:13" ht="11.25">
      <c r="K437" s="3"/>
      <c r="L437" s="3"/>
      <c r="M437" s="3"/>
    </row>
    <row r="438" spans="11:13" ht="11.25">
      <c r="K438" s="3"/>
      <c r="L438" s="3"/>
      <c r="M438" s="3"/>
    </row>
    <row r="439" spans="11:13" ht="11.25">
      <c r="K439" s="3"/>
      <c r="L439" s="3"/>
      <c r="M439" s="3"/>
    </row>
    <row r="440" spans="11:13" ht="11.25">
      <c r="K440" s="3"/>
      <c r="L440" s="3"/>
      <c r="M440" s="3"/>
    </row>
    <row r="441" spans="11:13" ht="11.25">
      <c r="K441" s="3"/>
      <c r="L441" s="3"/>
      <c r="M441" s="3"/>
    </row>
    <row r="442" spans="11:13" ht="11.25">
      <c r="K442" s="3"/>
      <c r="L442" s="3"/>
      <c r="M442" s="3"/>
    </row>
    <row r="443" spans="11:13" ht="11.25">
      <c r="K443" s="3"/>
      <c r="L443" s="3"/>
      <c r="M443" s="3"/>
    </row>
    <row r="444" spans="11:13" ht="11.25">
      <c r="K444" s="3"/>
      <c r="L444" s="3"/>
      <c r="M444" s="3"/>
    </row>
    <row r="445" spans="11:13" ht="11.25">
      <c r="K445" s="3"/>
      <c r="L445" s="3"/>
      <c r="M445" s="3"/>
    </row>
    <row r="446" spans="11:13" ht="11.25">
      <c r="K446" s="3"/>
      <c r="L446" s="3"/>
      <c r="M446" s="3"/>
    </row>
    <row r="447" spans="11:13" ht="11.25">
      <c r="K447" s="3"/>
      <c r="L447" s="3"/>
      <c r="M447" s="3"/>
    </row>
    <row r="448" spans="11:13" ht="11.25">
      <c r="K448" s="3"/>
      <c r="L448" s="3"/>
      <c r="M448" s="3"/>
    </row>
    <row r="449" spans="11:13" ht="11.25">
      <c r="K449" s="3"/>
      <c r="L449" s="3"/>
      <c r="M449" s="3"/>
    </row>
    <row r="450" spans="11:13" ht="11.25">
      <c r="K450" s="3"/>
      <c r="L450" s="3"/>
      <c r="M450" s="3"/>
    </row>
    <row r="451" spans="11:13" ht="11.25">
      <c r="K451" s="3"/>
      <c r="L451" s="3"/>
      <c r="M451" s="3"/>
    </row>
    <row r="452" spans="11:13" ht="11.25">
      <c r="K452" s="3"/>
      <c r="L452" s="3"/>
      <c r="M452" s="3"/>
    </row>
    <row r="453" spans="11:13" ht="11.25">
      <c r="K453" s="3"/>
      <c r="L453" s="3"/>
      <c r="M453" s="3"/>
    </row>
    <row r="454" spans="11:13" ht="11.25">
      <c r="K454" s="3"/>
      <c r="L454" s="3"/>
      <c r="M454" s="3"/>
    </row>
    <row r="455" spans="11:13" ht="11.25">
      <c r="K455" s="3"/>
      <c r="L455" s="3"/>
      <c r="M455" s="3"/>
    </row>
    <row r="456" spans="11:13" ht="11.25">
      <c r="K456" s="3"/>
      <c r="L456" s="3"/>
      <c r="M456" s="3"/>
    </row>
    <row r="457" spans="11:13" ht="11.25">
      <c r="K457" s="3"/>
      <c r="L457" s="3"/>
      <c r="M457" s="3"/>
    </row>
    <row r="458" spans="11:13" ht="11.25">
      <c r="K458" s="3"/>
      <c r="L458" s="3"/>
      <c r="M458" s="3"/>
    </row>
    <row r="459" spans="11:13" ht="11.25">
      <c r="K459" s="3"/>
      <c r="L459" s="3"/>
      <c r="M459" s="3"/>
    </row>
    <row r="460" spans="11:13" ht="11.25">
      <c r="K460" s="3"/>
      <c r="L460" s="3"/>
      <c r="M460" s="3"/>
    </row>
    <row r="461" spans="11:13" ht="11.25">
      <c r="K461" s="3"/>
      <c r="L461" s="3"/>
      <c r="M461" s="3"/>
    </row>
    <row r="462" spans="11:13" ht="11.25">
      <c r="K462" s="3"/>
      <c r="L462" s="3"/>
      <c r="M462" s="3"/>
    </row>
    <row r="463" spans="11:13" ht="11.25">
      <c r="K463" s="3"/>
      <c r="L463" s="3"/>
      <c r="M463" s="3"/>
    </row>
    <row r="464" spans="11:13" ht="11.25">
      <c r="K464" s="3"/>
      <c r="L464" s="3"/>
      <c r="M464" s="3"/>
    </row>
    <row r="465" spans="11:13" ht="11.25">
      <c r="K465" s="3"/>
      <c r="L465" s="3"/>
      <c r="M465" s="3"/>
    </row>
    <row r="466" spans="11:13" ht="11.25">
      <c r="K466" s="3"/>
      <c r="L466" s="3"/>
      <c r="M466" s="3"/>
    </row>
    <row r="467" spans="11:13" ht="11.25">
      <c r="K467" s="3"/>
      <c r="L467" s="3"/>
      <c r="M467" s="3"/>
    </row>
    <row r="468" spans="11:13" ht="11.25">
      <c r="K468" s="3"/>
      <c r="L468" s="3"/>
      <c r="M468" s="3"/>
    </row>
    <row r="469" spans="11:13" ht="11.25">
      <c r="K469" s="3"/>
      <c r="L469" s="3"/>
      <c r="M469" s="3"/>
    </row>
    <row r="470" spans="11:13" ht="11.25">
      <c r="K470" s="3"/>
      <c r="L470" s="3"/>
      <c r="M470" s="3"/>
    </row>
    <row r="471" spans="11:13" ht="11.25">
      <c r="K471" s="3"/>
      <c r="L471" s="3"/>
      <c r="M471" s="3"/>
    </row>
    <row r="472" spans="11:13" ht="11.25">
      <c r="K472" s="3"/>
      <c r="L472" s="3"/>
      <c r="M472" s="3"/>
    </row>
    <row r="473" spans="11:13" ht="11.25">
      <c r="K473" s="3"/>
      <c r="L473" s="3"/>
      <c r="M473" s="3"/>
    </row>
    <row r="474" spans="11:13" ht="11.25">
      <c r="K474" s="3"/>
      <c r="L474" s="3"/>
      <c r="M474" s="3"/>
    </row>
    <row r="475" spans="11:13" ht="11.25">
      <c r="K475" s="3"/>
      <c r="L475" s="3"/>
      <c r="M475" s="3"/>
    </row>
    <row r="476" spans="11:13" ht="11.25">
      <c r="K476" s="3"/>
      <c r="L476" s="3"/>
      <c r="M476" s="3"/>
    </row>
    <row r="477" spans="11:13" ht="11.25">
      <c r="K477" s="3"/>
      <c r="L477" s="3"/>
      <c r="M477" s="3"/>
    </row>
    <row r="478" spans="11:13" ht="11.25">
      <c r="K478" s="3"/>
      <c r="L478" s="3"/>
      <c r="M478" s="3"/>
    </row>
    <row r="479" spans="11:13" ht="11.25">
      <c r="K479" s="3"/>
      <c r="L479" s="3"/>
      <c r="M479" s="3"/>
    </row>
    <row r="480" spans="11:13" ht="11.25">
      <c r="K480" s="3"/>
      <c r="L480" s="3"/>
      <c r="M480" s="3"/>
    </row>
    <row r="481" spans="11:13" ht="11.25">
      <c r="K481" s="3"/>
      <c r="L481" s="3"/>
      <c r="M481" s="3"/>
    </row>
    <row r="482" spans="11:13" ht="11.25">
      <c r="K482" s="3"/>
      <c r="L482" s="3"/>
      <c r="M482" s="3"/>
    </row>
    <row r="483" spans="11:13" ht="11.25">
      <c r="K483" s="3"/>
      <c r="L483" s="3"/>
      <c r="M483" s="3"/>
    </row>
    <row r="484" spans="11:13" ht="11.25">
      <c r="K484" s="3"/>
      <c r="L484" s="3"/>
      <c r="M484" s="3"/>
    </row>
    <row r="485" spans="11:13" ht="11.25">
      <c r="K485" s="3"/>
      <c r="L485" s="3"/>
      <c r="M485" s="3"/>
    </row>
    <row r="486" spans="11:13" ht="11.25">
      <c r="K486" s="3"/>
      <c r="L486" s="3"/>
      <c r="M486" s="3"/>
    </row>
    <row r="487" spans="11:13" ht="11.25">
      <c r="K487" s="3"/>
      <c r="L487" s="3"/>
      <c r="M487" s="3"/>
    </row>
    <row r="488" spans="11:13" ht="11.25">
      <c r="K488" s="3"/>
      <c r="L488" s="3"/>
      <c r="M488" s="3"/>
    </row>
    <row r="489" spans="11:13" ht="11.25">
      <c r="K489" s="3"/>
      <c r="L489" s="3"/>
      <c r="M489" s="3"/>
    </row>
    <row r="490" spans="11:13" ht="11.25">
      <c r="K490" s="3"/>
      <c r="L490" s="3"/>
      <c r="M490" s="3"/>
    </row>
    <row r="491" spans="11:13" ht="11.25">
      <c r="K491" s="3"/>
      <c r="L491" s="3"/>
      <c r="M491" s="3"/>
    </row>
    <row r="492" spans="11:13" ht="11.25">
      <c r="K492" s="3"/>
      <c r="L492" s="3"/>
      <c r="M492" s="3"/>
    </row>
    <row r="493" spans="11:13" ht="11.25">
      <c r="K493" s="3"/>
      <c r="L493" s="3"/>
      <c r="M493" s="3"/>
    </row>
    <row r="494" spans="11:13" ht="11.25">
      <c r="K494" s="3"/>
      <c r="L494" s="3"/>
      <c r="M494" s="3"/>
    </row>
    <row r="495" spans="11:13" ht="11.25">
      <c r="K495" s="3"/>
      <c r="L495" s="3"/>
      <c r="M495" s="3"/>
    </row>
    <row r="496" spans="11:13" ht="11.25">
      <c r="K496" s="3"/>
      <c r="L496" s="3"/>
      <c r="M496" s="3"/>
    </row>
    <row r="497" spans="11:13" ht="11.25">
      <c r="K497" s="3"/>
      <c r="L497" s="3"/>
      <c r="M497" s="3"/>
    </row>
    <row r="498" spans="11:13" ht="11.25">
      <c r="K498" s="3"/>
      <c r="L498" s="3"/>
      <c r="M498" s="3"/>
    </row>
    <row r="499" spans="11:13" ht="11.25">
      <c r="K499" s="3"/>
      <c r="L499" s="3"/>
      <c r="M499" s="3"/>
    </row>
    <row r="500" spans="11:13" ht="11.25">
      <c r="K500" s="3"/>
      <c r="L500" s="3"/>
      <c r="M500" s="3"/>
    </row>
    <row r="501" spans="11:13" ht="11.25">
      <c r="K501" s="3"/>
      <c r="L501" s="3"/>
      <c r="M501" s="3"/>
    </row>
    <row r="502" spans="11:13" ht="11.25">
      <c r="K502" s="3"/>
      <c r="L502" s="3"/>
      <c r="M502" s="3"/>
    </row>
    <row r="503" spans="11:13" ht="11.25">
      <c r="K503" s="3"/>
      <c r="L503" s="3"/>
      <c r="M503" s="3"/>
    </row>
    <row r="504" spans="11:13" ht="11.25">
      <c r="K504" s="3"/>
      <c r="L504" s="3"/>
      <c r="M504" s="3"/>
    </row>
    <row r="505" spans="11:13" ht="11.25">
      <c r="K505" s="3"/>
      <c r="L505" s="3"/>
      <c r="M505" s="3"/>
    </row>
  </sheetData>
  <mergeCells count="4">
    <mergeCell ref="E8:F8"/>
    <mergeCell ref="G8:H8"/>
    <mergeCell ref="I8:J8"/>
    <mergeCell ref="K8:M8"/>
  </mergeCells>
  <printOptions/>
  <pageMargins left="0.25" right="0" top="0.75" bottom="0.75" header="0.5" footer="0.5"/>
  <pageSetup fitToHeight="0" horizontalDpi="300" verticalDpi="300" orientation="portrait" r:id="rId1"/>
  <headerFooter alignWithMargins="0">
    <oddHeader>&amp;R&amp;"Times New Roman,Regular"&amp;D</oddHeader>
    <oddFooter>&amp;C&amp;P</oddFooter>
  </headerFooter>
  <rowBreaks count="7" manualBreakCount="7">
    <brk id="146" max="12" man="1"/>
    <brk id="175" max="12" man="1"/>
    <brk id="207" max="12" man="1"/>
    <brk id="256" max="12" man="1"/>
    <brk id="290" max="12" man="1"/>
    <brk id="337" max="12" man="1"/>
    <brk id="3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LaShonda Boone</cp:lastModifiedBy>
  <cp:lastPrinted>2001-10-08T17:29:11Z</cp:lastPrinted>
  <dcterms:created xsi:type="dcterms:W3CDTF">2000-09-27T17:40:44Z</dcterms:created>
  <dcterms:modified xsi:type="dcterms:W3CDTF">2001-10-08T17:41:45Z</dcterms:modified>
  <cp:category/>
  <cp:version/>
  <cp:contentType/>
  <cp:contentStatus/>
</cp:coreProperties>
</file>