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-my.sharepoint.com/personal/meadek_umsystem_edu/Documents/My Documents/Custodial RFP - MU/Custodial RFP/Custodial RFP for Various Buildings/"/>
    </mc:Choice>
  </mc:AlternateContent>
  <xr:revisionPtr revIDLastSave="74" documentId="13_ncr:1_{D738FF02-D987-4587-B601-489BB0D6C01C}" xr6:coauthVersionLast="47" xr6:coauthVersionMax="47" xr10:uidLastSave="{6B248A95-EBAC-4DA5-AAAF-F99D8A690817}"/>
  <bookViews>
    <workbookView xWindow="-120" yWindow="-120" windowWidth="29040" windowHeight="15840" xr2:uid="{00000000-000D-0000-FFFF-FFFF00000000}"/>
  </bookViews>
  <sheets>
    <sheet name="Buildings in Scope" sheetId="1" r:id="rId1"/>
  </sheets>
  <definedNames>
    <definedName name="_xlnm._FilterDatabase" localSheetId="0" hidden="1">'Buildings in Scope'!$A$3:$Q$22</definedName>
    <definedName name="_xlnm.Print_Area" localSheetId="0">'Buildings in Scope'!$A$3:$E$20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I5" i="1"/>
  <c r="O5" i="1" s="1"/>
  <c r="I6" i="1"/>
  <c r="O6" i="1" s="1"/>
  <c r="I7" i="1"/>
  <c r="O7" i="1" s="1"/>
  <c r="I8" i="1"/>
  <c r="O8" i="1" s="1"/>
  <c r="I9" i="1"/>
  <c r="O9" i="1" s="1"/>
  <c r="I10" i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4" i="1"/>
  <c r="O4" i="1" s="1"/>
  <c r="C21" i="1"/>
  <c r="N21" i="1"/>
  <c r="P21" i="1"/>
  <c r="M21" i="1"/>
  <c r="L21" i="1"/>
  <c r="J21" i="1"/>
  <c r="H21" i="1"/>
  <c r="G21" i="1"/>
  <c r="F21" i="1"/>
  <c r="E21" i="1"/>
  <c r="D21" i="1"/>
  <c r="D37" i="1" l="1"/>
  <c r="D29" i="1"/>
  <c r="D36" i="1" l="1"/>
  <c r="D35" i="1"/>
  <c r="D34" i="1"/>
  <c r="I21" i="1" l="1"/>
  <c r="O21" i="1" l="1"/>
  <c r="D26" i="1" s="1"/>
  <c r="D27" i="1" l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numbers are unique to each building on campus. The building numbers on this spreadsheet are obtained from Space Planning. </t>
        </r>
      </text>
    </comment>
    <comment ref="B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Building names used on this spreadsheet are obtained from Space Planning.  </t>
        </r>
      </text>
    </comment>
  </commentList>
</comments>
</file>

<file path=xl/sharedStrings.xml><?xml version="1.0" encoding="utf-8"?>
<sst xmlns="http://schemas.openxmlformats.org/spreadsheetml/2006/main" count="53" uniqueCount="46">
  <si>
    <t>Building Number</t>
  </si>
  <si>
    <t>Building Name</t>
  </si>
  <si>
    <t>GROSS SQ FT</t>
  </si>
  <si>
    <t xml:space="preserve">DAILY CLEAN UNCATORGIZED </t>
  </si>
  <si>
    <t>AUDITORIUM</t>
  </si>
  <si>
    <t>CORRIDOR</t>
  </si>
  <si>
    <t xml:space="preserve">RESTROOMS </t>
  </si>
  <si>
    <t xml:space="preserve">DAILY CLEANABLE SQ FT </t>
  </si>
  <si>
    <t>STAIRWAY 2X WEEK</t>
  </si>
  <si>
    <t>JANITORIAL 1 X WEEK</t>
  </si>
  <si>
    <t xml:space="preserve">TOTAL CLEANABLE SQ FT </t>
  </si>
  <si>
    <t>Academic Support Center-C</t>
  </si>
  <si>
    <t>Arts &amp; Science Building-C</t>
  </si>
  <si>
    <t>Arvarh E. Strickland Building-C</t>
  </si>
  <si>
    <t>Crowder Hall</t>
  </si>
  <si>
    <t>Ellis Library -1987 Addition-C</t>
  </si>
  <si>
    <t>Ellis Library-C</t>
  </si>
  <si>
    <t>Fine Arts Building (Art)</t>
  </si>
  <si>
    <t>Fine Arts Building (Music &amp; Dramatic Arts)</t>
  </si>
  <si>
    <t>Gentry Hall</t>
  </si>
  <si>
    <t>Geological Sciences Building-C</t>
  </si>
  <si>
    <t>Lowry Hall</t>
  </si>
  <si>
    <t>Mathematical Sciences Building</t>
  </si>
  <si>
    <t>McKee Gymnasium</t>
  </si>
  <si>
    <t xml:space="preserve">Middlebush Hall </t>
  </si>
  <si>
    <t>Student Success Center</t>
  </si>
  <si>
    <t>TOTAL</t>
  </si>
  <si>
    <t>Total Square Footage, Type of Space &amp; Level of Service Needed</t>
  </si>
  <si>
    <t>TOTAL NOT CLEANED (INCLUDES OFFICE SPACE NOT CLEANED)</t>
  </si>
  <si>
    <t>Total</t>
  </si>
  <si>
    <t>%</t>
  </si>
  <si>
    <t>Square Ft.</t>
  </si>
  <si>
    <t>Carpet</t>
  </si>
  <si>
    <t>Hard Surface</t>
  </si>
  <si>
    <t>Hard Surface Waxable</t>
  </si>
  <si>
    <t>Whitten Hall</t>
  </si>
  <si>
    <t xml:space="preserve">Disclaimer:  Square footage numbers are fluid and change frequently due to remodeling, renovations, department reassignments, etc. </t>
  </si>
  <si>
    <t>EXHIBIT A - Buildings in Scope</t>
  </si>
  <si>
    <t>FLOOR TYPE</t>
  </si>
  <si>
    <t>Option 1</t>
  </si>
  <si>
    <t>IDEXX-Research Animal Diagnostic Lab (RADIL)</t>
  </si>
  <si>
    <t>LAB RESEARCH</t>
  </si>
  <si>
    <t xml:space="preserve">CLASSROOM 3X WEEK </t>
  </si>
  <si>
    <t xml:space="preserve">LAB CLASS AND COMPUTER </t>
  </si>
  <si>
    <t>SIXTH DAY CLEANABLE SQ FT</t>
  </si>
  <si>
    <t>Option 2 (includes these buildings plus the buildings in Option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</si>
</sst>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164" fontId="10" fillId="0" borderId="1" xfId="1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64" fontId="9" fillId="0" borderId="1" xfId="1" applyNumberFormat="1" applyFont="1" applyFill="1" applyBorder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4" fontId="2" fillId="0" borderId="0" xfId="0" applyNumberFormat="1" applyFont="1" applyBorder="1"/>
    <xf numFmtId="43" fontId="2" fillId="0" borderId="0" xfId="1" applyFont="1" applyFill="1" applyBorder="1"/>
    <xf numFmtId="43" fontId="2" fillId="0" borderId="0" xfId="1" applyNumberFormat="1" applyFont="1" applyFill="1" applyBorder="1"/>
    <xf numFmtId="43" fontId="2" fillId="0" borderId="0" xfId="0" applyNumberFormat="1" applyFont="1" applyFill="1" applyBorder="1"/>
    <xf numFmtId="164" fontId="2" fillId="0" borderId="0" xfId="1" applyNumberFormat="1" applyFont="1" applyFill="1" applyBorder="1"/>
    <xf numFmtId="164" fontId="3" fillId="0" borderId="0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4" fontId="9" fillId="4" borderId="1" xfId="1" applyNumberFormat="1" applyFont="1" applyFill="1" applyBorder="1"/>
    <xf numFmtId="0" fontId="9" fillId="0" borderId="0" xfId="0" applyFont="1" applyFill="1" applyBorder="1"/>
    <xf numFmtId="0" fontId="10" fillId="0" borderId="1" xfId="0" applyFont="1" applyBorder="1" applyAlignment="1">
      <alignment wrapText="1"/>
    </xf>
    <xf numFmtId="0" fontId="9" fillId="3" borderId="0" xfId="0" applyFont="1" applyFill="1"/>
    <xf numFmtId="0" fontId="2" fillId="3" borderId="0" xfId="0" applyFont="1" applyFill="1" applyBorder="1"/>
    <xf numFmtId="10" fontId="11" fillId="0" borderId="0" xfId="2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Normal="100" workbookViewId="0"/>
  </sheetViews>
  <sheetFormatPr defaultColWidth="9.140625" defaultRowHeight="11.25" x14ac:dyDescent="0.2"/>
  <cols>
    <col min="1" max="1" width="9.140625" style="7"/>
    <col min="2" max="2" width="43.85546875" style="7" bestFit="1" customWidth="1"/>
    <col min="3" max="3" width="15.42578125" style="7" bestFit="1" customWidth="1"/>
    <col min="4" max="4" width="13.28515625" style="7" customWidth="1"/>
    <col min="5" max="5" width="12" style="7" customWidth="1"/>
    <col min="6" max="6" width="13.7109375" style="7" customWidth="1"/>
    <col min="7" max="7" width="10.7109375" style="7" customWidth="1"/>
    <col min="8" max="8" width="14.28515625" style="7" customWidth="1"/>
    <col min="9" max="9" width="10.7109375" style="4" customWidth="1"/>
    <col min="10" max="11" width="12.28515625" style="4" customWidth="1"/>
    <col min="12" max="12" width="12.85546875" style="7" customWidth="1"/>
    <col min="13" max="13" width="10" style="7" customWidth="1"/>
    <col min="14" max="14" width="11.28515625" style="7" customWidth="1"/>
    <col min="15" max="15" width="11" style="6" customWidth="1"/>
    <col min="16" max="16" width="14.5703125" style="7" customWidth="1"/>
    <col min="17" max="17" width="11" style="6" customWidth="1"/>
    <col min="18" max="16384" width="9.140625" style="2"/>
  </cols>
  <sheetData>
    <row r="1" spans="1:19" ht="21" x14ac:dyDescent="0.35">
      <c r="A1" s="8" t="s">
        <v>37</v>
      </c>
      <c r="H1" s="20"/>
    </row>
    <row r="2" spans="1:19" ht="18.75" x14ac:dyDescent="0.3">
      <c r="A2" s="9" t="s">
        <v>27</v>
      </c>
      <c r="F2" s="20"/>
    </row>
    <row r="3" spans="1:19" ht="63.75" x14ac:dyDescent="0.2">
      <c r="A3" s="15" t="s">
        <v>0</v>
      </c>
      <c r="B3" s="15" t="s">
        <v>1</v>
      </c>
      <c r="C3" s="11" t="s">
        <v>2</v>
      </c>
      <c r="D3" s="10" t="s">
        <v>3</v>
      </c>
      <c r="E3" s="10" t="s">
        <v>4</v>
      </c>
      <c r="F3" s="11" t="s">
        <v>5</v>
      </c>
      <c r="G3" s="10" t="s">
        <v>41</v>
      </c>
      <c r="H3" s="10" t="s">
        <v>6</v>
      </c>
      <c r="I3" s="10" t="s">
        <v>7</v>
      </c>
      <c r="J3" s="10" t="s">
        <v>42</v>
      </c>
      <c r="K3" s="10" t="s">
        <v>43</v>
      </c>
      <c r="L3" s="10" t="s">
        <v>8</v>
      </c>
      <c r="M3" s="10" t="s">
        <v>9</v>
      </c>
      <c r="N3" s="12" t="s">
        <v>44</v>
      </c>
      <c r="O3" s="12" t="s">
        <v>10</v>
      </c>
      <c r="P3" s="10" t="s">
        <v>28</v>
      </c>
    </row>
    <row r="4" spans="1:19" s="1" customFormat="1" ht="12.75" x14ac:dyDescent="0.2">
      <c r="A4" s="26">
        <v>37065</v>
      </c>
      <c r="B4" s="26" t="s">
        <v>11</v>
      </c>
      <c r="C4" s="16">
        <v>24780.91</v>
      </c>
      <c r="D4" s="16">
        <v>7177</v>
      </c>
      <c r="E4" s="16">
        <v>0</v>
      </c>
      <c r="F4" s="16">
        <v>2083</v>
      </c>
      <c r="G4" s="16">
        <v>0</v>
      </c>
      <c r="H4" s="16">
        <v>241.49</v>
      </c>
      <c r="I4" s="28">
        <f>SUM(D4:H4)</f>
        <v>9501.49</v>
      </c>
      <c r="J4" s="16">
        <v>3102</v>
      </c>
      <c r="K4" s="16">
        <v>635</v>
      </c>
      <c r="L4" s="16">
        <v>373</v>
      </c>
      <c r="M4" s="16">
        <v>36.74</v>
      </c>
      <c r="N4" s="16">
        <v>0</v>
      </c>
      <c r="O4" s="28">
        <f>SUM(I4:N4)</f>
        <v>13648.23</v>
      </c>
      <c r="P4" s="16">
        <v>8607</v>
      </c>
      <c r="R4" s="25"/>
      <c r="S4" s="25"/>
    </row>
    <row r="5" spans="1:19" s="1" customFormat="1" ht="12.75" x14ac:dyDescent="0.2">
      <c r="A5" s="26">
        <v>37012</v>
      </c>
      <c r="B5" s="26" t="s">
        <v>12</v>
      </c>
      <c r="C5" s="16">
        <v>56524.85</v>
      </c>
      <c r="D5" s="16">
        <v>4674</v>
      </c>
      <c r="E5" s="16">
        <v>2992</v>
      </c>
      <c r="F5" s="16">
        <v>10713</v>
      </c>
      <c r="G5" s="16">
        <v>0</v>
      </c>
      <c r="H5" s="16">
        <v>938.96</v>
      </c>
      <c r="I5" s="28">
        <f t="shared" ref="I5:I20" si="0">SUM(D5:H5)</f>
        <v>19317.96</v>
      </c>
      <c r="J5" s="16">
        <v>15018</v>
      </c>
      <c r="K5" s="16">
        <v>3471</v>
      </c>
      <c r="L5" s="16">
        <v>1834</v>
      </c>
      <c r="M5" s="16">
        <v>397</v>
      </c>
      <c r="N5" s="16">
        <v>7725.19</v>
      </c>
      <c r="O5" s="28">
        <f t="shared" ref="O5:O20" si="1">SUM(I5:N5)</f>
        <v>47763.15</v>
      </c>
      <c r="P5" s="16">
        <v>9504</v>
      </c>
      <c r="R5" s="25"/>
      <c r="S5" s="25"/>
    </row>
    <row r="6" spans="1:19" s="1" customFormat="1" ht="12.75" x14ac:dyDescent="0.2">
      <c r="A6" s="26">
        <v>37258</v>
      </c>
      <c r="B6" s="26" t="s">
        <v>13</v>
      </c>
      <c r="C6" s="16">
        <v>68960.88</v>
      </c>
      <c r="D6" s="16">
        <v>5021.7299999999996</v>
      </c>
      <c r="E6" s="16">
        <v>3048.96</v>
      </c>
      <c r="F6" s="16">
        <v>7406.34</v>
      </c>
      <c r="G6" s="16">
        <v>0</v>
      </c>
      <c r="H6" s="16">
        <v>2106.0700000000002</v>
      </c>
      <c r="I6" s="28">
        <f t="shared" si="0"/>
        <v>17583.099999999999</v>
      </c>
      <c r="J6" s="16">
        <v>18698.66</v>
      </c>
      <c r="K6" s="16">
        <v>5315.34</v>
      </c>
      <c r="L6" s="16">
        <v>3679.67</v>
      </c>
      <c r="M6" s="16">
        <v>971.22</v>
      </c>
      <c r="N6" s="16">
        <v>9732.73</v>
      </c>
      <c r="O6" s="28">
        <f t="shared" si="1"/>
        <v>55980.719999999987</v>
      </c>
      <c r="P6" s="16">
        <v>12554.49</v>
      </c>
      <c r="R6" s="25"/>
      <c r="S6" s="25"/>
    </row>
    <row r="7" spans="1:19" s="1" customFormat="1" ht="12.75" x14ac:dyDescent="0.2">
      <c r="A7" s="27">
        <v>37018</v>
      </c>
      <c r="B7" s="27" t="s">
        <v>14</v>
      </c>
      <c r="C7" s="14">
        <v>25181</v>
      </c>
      <c r="D7" s="16">
        <v>3032.83</v>
      </c>
      <c r="E7" s="16">
        <v>0</v>
      </c>
      <c r="F7" s="16">
        <v>4407.03</v>
      </c>
      <c r="G7" s="16">
        <v>0</v>
      </c>
      <c r="H7" s="16">
        <v>542.21</v>
      </c>
      <c r="I7" s="28">
        <f t="shared" si="0"/>
        <v>7982.07</v>
      </c>
      <c r="J7" s="16">
        <v>3337.52</v>
      </c>
      <c r="K7" s="16">
        <v>0</v>
      </c>
      <c r="L7" s="16">
        <v>514.69000000000005</v>
      </c>
      <c r="M7" s="16">
        <v>198.01</v>
      </c>
      <c r="N7" s="16">
        <v>0</v>
      </c>
      <c r="O7" s="28">
        <f t="shared" si="1"/>
        <v>12032.29</v>
      </c>
      <c r="P7" s="16">
        <v>8337.42</v>
      </c>
      <c r="R7" s="25"/>
      <c r="S7" s="25"/>
    </row>
    <row r="8" spans="1:19" s="1" customFormat="1" ht="12.75" x14ac:dyDescent="0.2">
      <c r="A8" s="26">
        <v>37167</v>
      </c>
      <c r="B8" s="26" t="s">
        <v>15</v>
      </c>
      <c r="C8" s="14">
        <v>65416</v>
      </c>
      <c r="D8" s="16">
        <v>35080.85</v>
      </c>
      <c r="E8" s="16">
        <v>0</v>
      </c>
      <c r="F8" s="16">
        <v>4465.0600000000004</v>
      </c>
      <c r="G8" s="16">
        <v>0</v>
      </c>
      <c r="H8" s="16">
        <v>372.84</v>
      </c>
      <c r="I8" s="28">
        <f t="shared" si="0"/>
        <v>39918.749999999993</v>
      </c>
      <c r="J8" s="16">
        <v>2375.2399999999998</v>
      </c>
      <c r="K8" s="16">
        <v>0</v>
      </c>
      <c r="L8" s="16">
        <v>1865.79</v>
      </c>
      <c r="M8" s="16">
        <v>32.08</v>
      </c>
      <c r="N8" s="16">
        <v>0</v>
      </c>
      <c r="O8" s="28">
        <f t="shared" si="1"/>
        <v>44191.859999999993</v>
      </c>
      <c r="P8" s="16">
        <v>16610.41</v>
      </c>
      <c r="R8" s="25"/>
      <c r="S8" s="25"/>
    </row>
    <row r="9" spans="1:19" s="1" customFormat="1" ht="12.75" x14ac:dyDescent="0.2">
      <c r="A9" s="26">
        <v>37056</v>
      </c>
      <c r="B9" s="26" t="s">
        <v>16</v>
      </c>
      <c r="C9" s="14">
        <v>245084</v>
      </c>
      <c r="D9" s="16">
        <v>128373.27</v>
      </c>
      <c r="E9" s="16">
        <v>0</v>
      </c>
      <c r="F9" s="16">
        <v>16755.73</v>
      </c>
      <c r="G9" s="16">
        <v>0</v>
      </c>
      <c r="H9" s="16">
        <v>2864.64</v>
      </c>
      <c r="I9" s="28">
        <f t="shared" si="0"/>
        <v>147993.64000000001</v>
      </c>
      <c r="J9" s="16">
        <v>2299.02</v>
      </c>
      <c r="K9" s="16">
        <v>0</v>
      </c>
      <c r="L9" s="16">
        <v>5150.96</v>
      </c>
      <c r="M9" s="16">
        <v>774.95</v>
      </c>
      <c r="N9" s="16">
        <v>0</v>
      </c>
      <c r="O9" s="28">
        <f t="shared" si="1"/>
        <v>156218.57</v>
      </c>
      <c r="P9" s="16">
        <v>52327.65</v>
      </c>
      <c r="R9" s="25"/>
      <c r="S9" s="25"/>
    </row>
    <row r="10" spans="1:19" s="1" customFormat="1" ht="12.75" x14ac:dyDescent="0.2">
      <c r="A10" s="27">
        <v>37026</v>
      </c>
      <c r="B10" s="27" t="s">
        <v>17</v>
      </c>
      <c r="C10" s="14">
        <v>35510</v>
      </c>
      <c r="D10" s="16">
        <v>2456.31</v>
      </c>
      <c r="E10" s="16">
        <v>0</v>
      </c>
      <c r="F10" s="16">
        <v>5002.6000000000004</v>
      </c>
      <c r="G10" s="16">
        <v>1363.36</v>
      </c>
      <c r="H10" s="16">
        <v>375.96</v>
      </c>
      <c r="I10" s="28">
        <f t="shared" si="0"/>
        <v>9198.23</v>
      </c>
      <c r="J10" s="16">
        <v>0</v>
      </c>
      <c r="K10" s="16">
        <v>12702.52</v>
      </c>
      <c r="L10" s="16">
        <v>653.70000000000005</v>
      </c>
      <c r="M10" s="16">
        <v>109.32</v>
      </c>
      <c r="N10" s="16">
        <v>0</v>
      </c>
      <c r="O10" s="28">
        <f t="shared" si="1"/>
        <v>22663.77</v>
      </c>
      <c r="P10" s="16">
        <v>9607.7099999999991</v>
      </c>
      <c r="R10" s="25"/>
      <c r="S10" s="25"/>
    </row>
    <row r="11" spans="1:19" s="1" customFormat="1" ht="12.75" x14ac:dyDescent="0.2">
      <c r="A11" s="27">
        <v>37232</v>
      </c>
      <c r="B11" s="27" t="s">
        <v>18</v>
      </c>
      <c r="C11" s="14">
        <v>51458</v>
      </c>
      <c r="D11" s="16">
        <v>3710.3939999999998</v>
      </c>
      <c r="E11" s="16">
        <v>5933.36</v>
      </c>
      <c r="F11" s="16">
        <v>8565.5</v>
      </c>
      <c r="G11" s="16">
        <v>0</v>
      </c>
      <c r="H11" s="16">
        <v>1192.33</v>
      </c>
      <c r="I11" s="28">
        <f t="shared" si="0"/>
        <v>19401.584000000003</v>
      </c>
      <c r="J11" s="16">
        <v>2409.37</v>
      </c>
      <c r="K11" s="16">
        <v>0</v>
      </c>
      <c r="L11" s="16">
        <v>968.47</v>
      </c>
      <c r="M11" s="16">
        <v>142.04</v>
      </c>
      <c r="N11" s="16">
        <v>0</v>
      </c>
      <c r="O11" s="28">
        <f t="shared" si="1"/>
        <v>22921.464000000004</v>
      </c>
      <c r="P11" s="16">
        <v>22696.26</v>
      </c>
      <c r="R11" s="25"/>
      <c r="S11" s="25"/>
    </row>
    <row r="12" spans="1:19" s="1" customFormat="1" ht="12.75" x14ac:dyDescent="0.2">
      <c r="A12" s="27">
        <v>37115</v>
      </c>
      <c r="B12" s="27" t="s">
        <v>19</v>
      </c>
      <c r="C12" s="14">
        <v>45368</v>
      </c>
      <c r="D12" s="16">
        <v>7004.68</v>
      </c>
      <c r="E12" s="16">
        <v>0</v>
      </c>
      <c r="F12" s="16">
        <v>5519.86</v>
      </c>
      <c r="G12" s="16">
        <v>0</v>
      </c>
      <c r="H12" s="16">
        <v>964.83</v>
      </c>
      <c r="I12" s="28">
        <f t="shared" si="0"/>
        <v>13489.37</v>
      </c>
      <c r="J12" s="16">
        <v>2417.27</v>
      </c>
      <c r="K12" s="16">
        <v>2159.5500000000002</v>
      </c>
      <c r="L12" s="16">
        <v>1950.08</v>
      </c>
      <c r="M12" s="16">
        <v>225.09</v>
      </c>
      <c r="N12" s="16">
        <v>0</v>
      </c>
      <c r="O12" s="28">
        <f t="shared" si="1"/>
        <v>20241.360000000004</v>
      </c>
      <c r="P12" s="16">
        <v>15732.57</v>
      </c>
      <c r="R12" s="25"/>
      <c r="S12" s="25"/>
    </row>
    <row r="13" spans="1:19" s="1" customFormat="1" ht="12.75" x14ac:dyDescent="0.2">
      <c r="A13" s="26">
        <v>37027</v>
      </c>
      <c r="B13" s="26" t="s">
        <v>20</v>
      </c>
      <c r="C13" s="14">
        <v>54543</v>
      </c>
      <c r="D13" s="16">
        <v>3212.73</v>
      </c>
      <c r="E13" s="16">
        <v>3212.73</v>
      </c>
      <c r="F13" s="16">
        <v>6672.71</v>
      </c>
      <c r="G13" s="16">
        <v>6917.14</v>
      </c>
      <c r="H13" s="16">
        <v>606</v>
      </c>
      <c r="I13" s="28">
        <f t="shared" si="0"/>
        <v>20621.310000000001</v>
      </c>
      <c r="J13" s="16">
        <v>4402.05</v>
      </c>
      <c r="K13" s="16">
        <v>2713.73</v>
      </c>
      <c r="L13" s="16">
        <v>1332.73</v>
      </c>
      <c r="M13" s="16">
        <v>241.6</v>
      </c>
      <c r="N13" s="16">
        <v>0</v>
      </c>
      <c r="O13" s="28">
        <f t="shared" si="1"/>
        <v>29311.42</v>
      </c>
      <c r="P13" s="16">
        <v>16404.830000000002</v>
      </c>
      <c r="R13" s="25"/>
      <c r="S13" s="25"/>
    </row>
    <row r="14" spans="1:19" s="1" customFormat="1" ht="12.75" x14ac:dyDescent="0.2">
      <c r="A14" s="27">
        <v>37039</v>
      </c>
      <c r="B14" s="27" t="s">
        <v>21</v>
      </c>
      <c r="C14" s="14">
        <v>17229</v>
      </c>
      <c r="D14" s="16">
        <v>4871.74</v>
      </c>
      <c r="E14" s="16">
        <v>0</v>
      </c>
      <c r="F14" s="16">
        <v>1100.6400000000001</v>
      </c>
      <c r="G14" s="16">
        <v>0</v>
      </c>
      <c r="H14" s="16">
        <v>429.14</v>
      </c>
      <c r="I14" s="28">
        <f t="shared" si="0"/>
        <v>6401.52</v>
      </c>
      <c r="J14" s="16">
        <v>0</v>
      </c>
      <c r="K14" s="16">
        <v>0</v>
      </c>
      <c r="L14" s="16">
        <v>1032.3399999999999</v>
      </c>
      <c r="M14" s="16">
        <v>68.319999999999993</v>
      </c>
      <c r="N14" s="16">
        <v>0</v>
      </c>
      <c r="O14" s="28">
        <f t="shared" si="1"/>
        <v>7502.18</v>
      </c>
      <c r="P14" s="16">
        <v>6773.04</v>
      </c>
      <c r="R14" s="25"/>
      <c r="S14" s="25"/>
    </row>
    <row r="15" spans="1:19" s="1" customFormat="1" ht="12.75" x14ac:dyDescent="0.2">
      <c r="A15" s="27">
        <v>37252</v>
      </c>
      <c r="B15" s="27" t="s">
        <v>22</v>
      </c>
      <c r="C15" s="14">
        <v>37063</v>
      </c>
      <c r="D15" s="16">
        <v>4755.3599999999997</v>
      </c>
      <c r="E15" s="16">
        <v>0</v>
      </c>
      <c r="F15" s="16">
        <v>6064.18</v>
      </c>
      <c r="G15" s="16">
        <v>0</v>
      </c>
      <c r="H15" s="16">
        <v>872.47</v>
      </c>
      <c r="I15" s="28">
        <f t="shared" si="0"/>
        <v>11692.01</v>
      </c>
      <c r="J15" s="16">
        <v>2097.31</v>
      </c>
      <c r="K15" s="16">
        <v>193.88</v>
      </c>
      <c r="L15" s="16">
        <v>910.83</v>
      </c>
      <c r="M15" s="16">
        <v>260.23</v>
      </c>
      <c r="N15" s="16">
        <v>0</v>
      </c>
      <c r="O15" s="28">
        <f t="shared" si="1"/>
        <v>15154.259999999998</v>
      </c>
      <c r="P15" s="16">
        <v>17591.759999999998</v>
      </c>
      <c r="R15" s="25"/>
      <c r="S15" s="25"/>
    </row>
    <row r="16" spans="1:19" s="1" customFormat="1" ht="12.75" x14ac:dyDescent="0.2">
      <c r="A16" s="27">
        <v>37104</v>
      </c>
      <c r="B16" s="27" t="s">
        <v>23</v>
      </c>
      <c r="C16" s="14">
        <v>30778</v>
      </c>
      <c r="D16" s="16">
        <v>10889</v>
      </c>
      <c r="E16" s="16">
        <v>0</v>
      </c>
      <c r="F16" s="16">
        <v>3142.87</v>
      </c>
      <c r="G16" s="16">
        <v>2859</v>
      </c>
      <c r="H16" s="16">
        <v>26</v>
      </c>
      <c r="I16" s="28">
        <f t="shared" si="0"/>
        <v>16916.87</v>
      </c>
      <c r="J16" s="16">
        <v>2597</v>
      </c>
      <c r="K16" s="16">
        <v>0</v>
      </c>
      <c r="L16" s="16">
        <v>1568.11</v>
      </c>
      <c r="M16" s="16">
        <v>77.790000000000006</v>
      </c>
      <c r="N16" s="16">
        <v>0</v>
      </c>
      <c r="O16" s="28">
        <f t="shared" si="1"/>
        <v>21159.77</v>
      </c>
      <c r="P16" s="16">
        <v>6056</v>
      </c>
      <c r="R16" s="25"/>
      <c r="S16" s="25"/>
    </row>
    <row r="17" spans="1:19" s="1" customFormat="1" ht="12.75" x14ac:dyDescent="0.2">
      <c r="A17" s="27">
        <v>37014</v>
      </c>
      <c r="B17" s="27" t="s">
        <v>24</v>
      </c>
      <c r="C17" s="14">
        <v>71179.72</v>
      </c>
      <c r="D17" s="16">
        <v>5580.17</v>
      </c>
      <c r="E17" s="16">
        <v>5278.1</v>
      </c>
      <c r="F17" s="16">
        <v>11201.65</v>
      </c>
      <c r="G17" s="16">
        <v>0</v>
      </c>
      <c r="H17" s="16">
        <v>1295.94</v>
      </c>
      <c r="I17" s="28">
        <f t="shared" si="0"/>
        <v>23355.859999999997</v>
      </c>
      <c r="J17" s="16">
        <v>16279.59</v>
      </c>
      <c r="K17" s="16">
        <v>0</v>
      </c>
      <c r="L17" s="16">
        <v>2872.83</v>
      </c>
      <c r="M17" s="16">
        <v>220.17</v>
      </c>
      <c r="N17" s="16">
        <v>0</v>
      </c>
      <c r="O17" s="28">
        <f t="shared" si="1"/>
        <v>42728.45</v>
      </c>
      <c r="P17" s="16">
        <v>21328.91</v>
      </c>
      <c r="R17" s="25"/>
      <c r="S17" s="25"/>
    </row>
    <row r="18" spans="1:19" s="1" customFormat="1" ht="12.75" x14ac:dyDescent="0.2">
      <c r="A18" s="26">
        <v>37288</v>
      </c>
      <c r="B18" s="30" t="s">
        <v>40</v>
      </c>
      <c r="C18" s="14">
        <v>65604</v>
      </c>
      <c r="D18" s="16">
        <v>5296.89</v>
      </c>
      <c r="E18" s="16">
        <v>0</v>
      </c>
      <c r="F18" s="16">
        <v>7444.96</v>
      </c>
      <c r="G18" s="16">
        <v>19356.900000000001</v>
      </c>
      <c r="H18" s="16">
        <v>713.69</v>
      </c>
      <c r="I18" s="28">
        <f t="shared" si="0"/>
        <v>32812.44</v>
      </c>
      <c r="J18" s="16">
        <v>0</v>
      </c>
      <c r="K18" s="16">
        <v>0</v>
      </c>
      <c r="L18" s="16">
        <v>117.63</v>
      </c>
      <c r="M18" s="16">
        <v>73.489999999999995</v>
      </c>
      <c r="N18" s="16">
        <v>0</v>
      </c>
      <c r="O18" s="28">
        <f t="shared" si="1"/>
        <v>33003.56</v>
      </c>
      <c r="P18" s="16">
        <v>27701.27</v>
      </c>
      <c r="R18" s="25"/>
      <c r="S18" s="25"/>
    </row>
    <row r="19" spans="1:19" s="1" customFormat="1" ht="12.75" x14ac:dyDescent="0.2">
      <c r="A19" s="27">
        <v>37004</v>
      </c>
      <c r="B19" s="27" t="s">
        <v>25</v>
      </c>
      <c r="C19" s="14">
        <v>35900</v>
      </c>
      <c r="D19" s="16">
        <v>11808</v>
      </c>
      <c r="E19" s="16">
        <v>0</v>
      </c>
      <c r="F19" s="16">
        <v>5174</v>
      </c>
      <c r="G19" s="16">
        <v>0</v>
      </c>
      <c r="H19" s="16">
        <v>1056</v>
      </c>
      <c r="I19" s="28">
        <f t="shared" si="0"/>
        <v>18038</v>
      </c>
      <c r="J19" s="16">
        <v>0</v>
      </c>
      <c r="K19" s="16">
        <v>0</v>
      </c>
      <c r="L19" s="16">
        <v>627.53</v>
      </c>
      <c r="M19" s="16">
        <v>67.23</v>
      </c>
      <c r="N19" s="16">
        <v>0</v>
      </c>
      <c r="O19" s="28">
        <f t="shared" si="1"/>
        <v>18732.759999999998</v>
      </c>
      <c r="P19" s="16">
        <v>12634</v>
      </c>
      <c r="R19" s="25"/>
      <c r="S19" s="25"/>
    </row>
    <row r="20" spans="1:19" s="1" customFormat="1" ht="12.75" x14ac:dyDescent="0.2">
      <c r="A20" s="27">
        <v>37103</v>
      </c>
      <c r="B20" s="27" t="s">
        <v>35</v>
      </c>
      <c r="C20" s="14">
        <v>26071</v>
      </c>
      <c r="D20" s="16">
        <v>2051</v>
      </c>
      <c r="E20" s="16">
        <v>0</v>
      </c>
      <c r="F20" s="16">
        <v>2417</v>
      </c>
      <c r="G20" s="16">
        <v>0</v>
      </c>
      <c r="H20" s="16">
        <v>379.3</v>
      </c>
      <c r="I20" s="28">
        <f t="shared" si="0"/>
        <v>4847.3</v>
      </c>
      <c r="J20" s="16">
        <v>0</v>
      </c>
      <c r="K20" s="16">
        <v>0</v>
      </c>
      <c r="L20" s="16">
        <v>478</v>
      </c>
      <c r="M20" s="16">
        <v>15.02</v>
      </c>
      <c r="N20" s="16">
        <v>0</v>
      </c>
      <c r="O20" s="28">
        <f t="shared" si="1"/>
        <v>5340.3200000000006</v>
      </c>
      <c r="P20" s="16">
        <v>5128</v>
      </c>
      <c r="R20" s="25"/>
      <c r="S20" s="25"/>
    </row>
    <row r="21" spans="1:19" s="1" customFormat="1" ht="12.75" x14ac:dyDescent="0.2">
      <c r="A21" s="13"/>
      <c r="B21" s="13" t="s">
        <v>26</v>
      </c>
      <c r="C21" s="16">
        <f t="shared" ref="C21:P21" si="2">SUM(C4:C20)</f>
        <v>956651.36</v>
      </c>
      <c r="D21" s="16">
        <f t="shared" si="2"/>
        <v>244995.954</v>
      </c>
      <c r="E21" s="16">
        <f t="shared" si="2"/>
        <v>20465.150000000001</v>
      </c>
      <c r="F21" s="16">
        <f t="shared" si="2"/>
        <v>108136.12999999999</v>
      </c>
      <c r="G21" s="16">
        <f t="shared" si="2"/>
        <v>30496.400000000001</v>
      </c>
      <c r="H21" s="16">
        <f t="shared" si="2"/>
        <v>14977.869999999999</v>
      </c>
      <c r="I21" s="28">
        <f t="shared" si="2"/>
        <v>419071.50400000002</v>
      </c>
      <c r="J21" s="16">
        <f>SUM(J4:J20)</f>
        <v>75033.03</v>
      </c>
      <c r="K21" s="16">
        <f>SUM(K4:K20)</f>
        <v>27191.02</v>
      </c>
      <c r="L21" s="16">
        <f t="shared" si="2"/>
        <v>25930.360000000004</v>
      </c>
      <c r="M21" s="16">
        <f t="shared" si="2"/>
        <v>3910.3</v>
      </c>
      <c r="N21" s="16">
        <f>SUM(N4:N20)</f>
        <v>17457.919999999998</v>
      </c>
      <c r="O21" s="28">
        <f t="shared" si="2"/>
        <v>568594.13399999996</v>
      </c>
      <c r="P21" s="16">
        <f t="shared" si="2"/>
        <v>269595.32000000007</v>
      </c>
    </row>
    <row r="22" spans="1:19" s="1" customFormat="1" x14ac:dyDescent="0.2">
      <c r="A22" s="7" t="s">
        <v>36</v>
      </c>
      <c r="B22" s="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4"/>
      <c r="P22" s="3"/>
      <c r="Q22" s="3"/>
    </row>
    <row r="23" spans="1:19" s="1" customFormat="1" x14ac:dyDescent="0.2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9" s="1" customFormat="1" ht="12.75" x14ac:dyDescent="0.2">
      <c r="A24" s="4"/>
      <c r="B24" s="29" t="s">
        <v>39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9" s="1" customFormat="1" ht="15" x14ac:dyDescent="0.25">
      <c r="A25" s="4"/>
      <c r="B25" s="17" t="s">
        <v>38</v>
      </c>
      <c r="C25" s="19" t="s">
        <v>30</v>
      </c>
      <c r="D25" s="19" t="s">
        <v>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4"/>
      <c r="Q25" s="6"/>
    </row>
    <row r="26" spans="1:19" s="1" customFormat="1" ht="12.75" x14ac:dyDescent="0.2">
      <c r="A26" s="4"/>
      <c r="B26" s="18" t="s">
        <v>32</v>
      </c>
      <c r="C26" s="33">
        <v>0.3024</v>
      </c>
      <c r="D26" s="34">
        <f>+D29*C26</f>
        <v>114947.535024</v>
      </c>
      <c r="E26" s="22"/>
      <c r="F26" s="4"/>
      <c r="G26" s="4"/>
      <c r="H26" s="4"/>
      <c r="I26" s="4"/>
      <c r="J26" s="4"/>
      <c r="K26" s="4"/>
      <c r="L26" s="4"/>
      <c r="M26" s="4"/>
      <c r="N26" s="4"/>
      <c r="O26" s="6"/>
      <c r="P26" s="4"/>
      <c r="Q26" s="6"/>
    </row>
    <row r="27" spans="1:19" s="1" customFormat="1" ht="12.75" x14ac:dyDescent="0.2">
      <c r="A27" s="4"/>
      <c r="B27" s="18" t="s">
        <v>33</v>
      </c>
      <c r="C27" s="33">
        <v>0.3931</v>
      </c>
      <c r="D27" s="34">
        <f>+D29*C27</f>
        <v>149424.19318100001</v>
      </c>
      <c r="E27" s="21"/>
      <c r="F27" s="4"/>
      <c r="G27" s="4"/>
      <c r="H27" s="4"/>
      <c r="I27" s="4"/>
      <c r="J27" s="4"/>
      <c r="K27" s="4"/>
      <c r="L27" s="4"/>
      <c r="M27" s="4"/>
      <c r="N27" s="4"/>
      <c r="O27" s="6"/>
      <c r="P27" s="4"/>
      <c r="Q27" s="6"/>
    </row>
    <row r="28" spans="1:19" s="1" customFormat="1" ht="12.75" x14ac:dyDescent="0.2">
      <c r="A28" s="4"/>
      <c r="B28" s="18" t="s">
        <v>34</v>
      </c>
      <c r="C28" s="33">
        <v>0.30449999999999999</v>
      </c>
      <c r="D28" s="34">
        <f>+D29*C28</f>
        <v>115745.781795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6"/>
      <c r="P28" s="4"/>
      <c r="Q28" s="6"/>
    </row>
    <row r="29" spans="1:19" s="1" customFormat="1" ht="12.75" x14ac:dyDescent="0.2">
      <c r="A29" s="4"/>
      <c r="B29" s="18" t="s">
        <v>29</v>
      </c>
      <c r="C29" s="19"/>
      <c r="D29" s="35">
        <f>+O4+O5+O6+O8+O9+O13+O18</f>
        <v>380117.51</v>
      </c>
      <c r="E29" s="23"/>
      <c r="F29" s="4"/>
      <c r="G29" s="4"/>
      <c r="H29" s="4"/>
      <c r="I29" s="4"/>
      <c r="J29" s="4"/>
      <c r="K29" s="4"/>
      <c r="L29" s="4"/>
      <c r="M29" s="4"/>
      <c r="N29" s="4"/>
      <c r="O29" s="6"/>
      <c r="P29" s="4"/>
      <c r="Q29" s="6"/>
    </row>
    <row r="30" spans="1:19" x14ac:dyDescent="0.2">
      <c r="D30" s="20"/>
    </row>
    <row r="31" spans="1:19" x14ac:dyDescent="0.2">
      <c r="E31" s="20"/>
    </row>
    <row r="32" spans="1:19" ht="12.75" x14ac:dyDescent="0.2">
      <c r="B32" s="31" t="s">
        <v>45</v>
      </c>
      <c r="C32" s="32"/>
    </row>
    <row r="33" spans="2:4" ht="15" x14ac:dyDescent="0.25">
      <c r="B33" s="17" t="s">
        <v>38</v>
      </c>
      <c r="C33" s="19" t="s">
        <v>30</v>
      </c>
      <c r="D33" s="19" t="s">
        <v>31</v>
      </c>
    </row>
    <row r="34" spans="2:4" ht="12.75" x14ac:dyDescent="0.2">
      <c r="B34" s="18" t="s">
        <v>32</v>
      </c>
      <c r="C34" s="33">
        <v>0.3024</v>
      </c>
      <c r="D34" s="34">
        <f>+D37*C34</f>
        <v>56995.331097600007</v>
      </c>
    </row>
    <row r="35" spans="2:4" ht="12.75" x14ac:dyDescent="0.2">
      <c r="B35" s="18" t="s">
        <v>33</v>
      </c>
      <c r="C35" s="33">
        <v>0.3931</v>
      </c>
      <c r="D35" s="34">
        <f>+D37*C35</f>
        <v>74090.160894400004</v>
      </c>
    </row>
    <row r="36" spans="2:4" ht="12.75" x14ac:dyDescent="0.2">
      <c r="B36" s="18" t="s">
        <v>34</v>
      </c>
      <c r="C36" s="33">
        <v>0.30449999999999999</v>
      </c>
      <c r="D36" s="34">
        <f>+D37*C36</f>
        <v>57391.132008</v>
      </c>
    </row>
    <row r="37" spans="2:4" ht="12.75" x14ac:dyDescent="0.2">
      <c r="B37" s="18" t="s">
        <v>29</v>
      </c>
      <c r="C37" s="36"/>
      <c r="D37" s="37">
        <f>+O7+O10+O11+O12+O14+O15+O16+O17+O19+O20</f>
        <v>188476.62400000001</v>
      </c>
    </row>
  </sheetData>
  <autoFilter ref="A3:Q22" xr:uid="{00000000-0009-0000-0000-000000000000}">
    <sortState xmlns:xlrd2="http://schemas.microsoft.com/office/spreadsheetml/2017/richdata2" ref="A4:Q26">
      <sortCondition ref="B3"/>
    </sortState>
  </autoFilter>
  <printOptions headings="1" gridLines="1"/>
  <pageMargins left="0.7" right="0.7" top="0.75" bottom="0.75" header="0.3" footer="0.3"/>
  <pageSetup paperSize="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Buildings in Scope</vt:lpstr>
      <vt:lpstr>'Buildings in Scope'!Print_Area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Vest, Teresa</dc:creator>
  <cp:lastModifiedBy>Meade, Kristen</cp:lastModifiedBy>
  <dcterms:created xsi:type="dcterms:W3CDTF">2020-05-20T21:20:48Z</dcterms:created>
  <dcterms:modified xsi:type="dcterms:W3CDTF">2022-10-12T11:59:53Z</dcterms:modified>
</cp:coreProperties>
</file>