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RP\Website\EDR\"/>
    </mc:Choice>
  </mc:AlternateContent>
  <xr:revisionPtr revIDLastSave="0" documentId="13_ncr:1_{4E04B36D-5042-4D43-A273-A1E58398774C}" xr6:coauthVersionLast="47" xr6:coauthVersionMax="47" xr10:uidLastSave="{00000000-0000-0000-0000-000000000000}"/>
  <bookViews>
    <workbookView xWindow="19080" yWindow="-120" windowWidth="19440" windowHeight="14880" xr2:uid="{00000000-000D-0000-FFFF-FFFF00000000}"/>
  </bookViews>
  <sheets>
    <sheet name="UM System" sheetId="5" r:id="rId1"/>
    <sheet name="MU" sheetId="1" r:id="rId2"/>
    <sheet name="UMKC" sheetId="2" r:id="rId3"/>
    <sheet name="S&amp;T" sheetId="3" r:id="rId4"/>
    <sheet name="UMSL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60" i="5" l="1"/>
  <c r="BK59" i="5"/>
  <c r="BK58" i="5"/>
  <c r="BK57" i="5"/>
  <c r="BK51" i="5"/>
  <c r="BK50" i="5"/>
  <c r="BK49" i="5"/>
  <c r="BK48" i="5"/>
  <c r="BK47" i="5"/>
  <c r="BK43" i="5"/>
  <c r="BK42" i="5"/>
  <c r="BK41" i="5"/>
  <c r="BK38" i="5"/>
  <c r="BK37" i="5"/>
  <c r="BK36" i="5"/>
  <c r="BK34" i="5"/>
  <c r="BK33" i="5"/>
  <c r="BK32" i="5"/>
  <c r="BK31" i="5"/>
  <c r="BK30" i="5"/>
  <c r="BK29" i="5"/>
  <c r="BK25" i="5"/>
  <c r="BK24" i="5"/>
  <c r="BK23" i="5"/>
  <c r="BK22" i="5"/>
  <c r="BK21" i="5"/>
  <c r="BK20" i="5"/>
  <c r="BK19" i="5"/>
  <c r="BK18" i="5"/>
  <c r="BK17" i="5"/>
  <c r="BK13" i="5"/>
  <c r="BK12" i="5"/>
  <c r="BK11" i="5"/>
  <c r="BK10" i="5"/>
  <c r="BK61" i="4"/>
  <c r="BK39" i="4"/>
  <c r="BK52" i="4" s="1"/>
  <c r="BK26" i="4"/>
  <c r="BK14" i="4"/>
  <c r="BK61" i="3"/>
  <c r="BK39" i="3"/>
  <c r="BK52" i="3" s="1"/>
  <c r="BK26" i="3"/>
  <c r="BK14" i="3"/>
  <c r="BK61" i="2"/>
  <c r="BK39" i="2"/>
  <c r="BK52" i="2" s="1"/>
  <c r="BK26" i="2"/>
  <c r="BK14" i="2"/>
  <c r="BK55" i="4" l="1"/>
  <c r="BK14" i="5"/>
  <c r="BK39" i="5"/>
  <c r="BK52" i="5" s="1"/>
  <c r="BK55" i="3"/>
  <c r="BK26" i="5"/>
  <c r="BK55" i="2"/>
  <c r="BK61" i="5"/>
  <c r="BK61" i="1"/>
  <c r="BK39" i="1"/>
  <c r="BK52" i="1" s="1"/>
  <c r="BK26" i="1"/>
  <c r="BK14" i="1"/>
  <c r="BJ58" i="5"/>
  <c r="BJ57" i="5"/>
  <c r="BJ60" i="5"/>
  <c r="BJ59" i="5"/>
  <c r="BJ51" i="5"/>
  <c r="BJ50" i="5"/>
  <c r="BJ49" i="5"/>
  <c r="BJ48" i="5"/>
  <c r="BJ47" i="5"/>
  <c r="BJ43" i="5"/>
  <c r="BJ42" i="5"/>
  <c r="BJ41" i="5"/>
  <c r="BJ38" i="5"/>
  <c r="BJ37" i="5"/>
  <c r="BJ36" i="5"/>
  <c r="BJ34" i="5"/>
  <c r="BJ33" i="5"/>
  <c r="BJ32" i="5"/>
  <c r="BJ31" i="5"/>
  <c r="BJ30" i="5"/>
  <c r="BJ29" i="5"/>
  <c r="BJ25" i="5"/>
  <c r="BJ24" i="5"/>
  <c r="BJ23" i="5"/>
  <c r="BJ22" i="5"/>
  <c r="BJ21" i="5"/>
  <c r="BJ20" i="5"/>
  <c r="BJ19" i="5"/>
  <c r="BJ18" i="5"/>
  <c r="BJ17" i="5"/>
  <c r="BJ13" i="5"/>
  <c r="BJ12" i="5"/>
  <c r="BJ11" i="5"/>
  <c r="BJ10" i="5"/>
  <c r="BJ39" i="4"/>
  <c r="BJ52" i="4" s="1"/>
  <c r="BJ26" i="4"/>
  <c r="BJ14" i="4"/>
  <c r="BJ61" i="3"/>
  <c r="BJ39" i="3"/>
  <c r="BJ52" i="3" s="1"/>
  <c r="BJ26" i="3"/>
  <c r="BJ14" i="3"/>
  <c r="BJ61" i="2"/>
  <c r="BJ39" i="2"/>
  <c r="BJ52" i="2" s="1"/>
  <c r="BJ26" i="2"/>
  <c r="BJ14" i="2"/>
  <c r="BJ61" i="1"/>
  <c r="BJ39" i="1"/>
  <c r="BJ52" i="1" s="1"/>
  <c r="BJ26" i="1"/>
  <c r="BJ14" i="1"/>
  <c r="BI39" i="2"/>
  <c r="BI52" i="2" s="1"/>
  <c r="BI39" i="1"/>
  <c r="BI52" i="1" s="1"/>
  <c r="BI60" i="5"/>
  <c r="BI59" i="5"/>
  <c r="BI58" i="5"/>
  <c r="BI57" i="5"/>
  <c r="BI51" i="5"/>
  <c r="BI50" i="5"/>
  <c r="BI49" i="5"/>
  <c r="BI48" i="5"/>
  <c r="BI47" i="5"/>
  <c r="BI43" i="5"/>
  <c r="BI42" i="5"/>
  <c r="BI41" i="5"/>
  <c r="BI38" i="5"/>
  <c r="BI37" i="5"/>
  <c r="BI36" i="5"/>
  <c r="BI34" i="5"/>
  <c r="BI33" i="5"/>
  <c r="BI32" i="5"/>
  <c r="BI31" i="5"/>
  <c r="BI30" i="5"/>
  <c r="BI29" i="5"/>
  <c r="BI25" i="5"/>
  <c r="BI24" i="5"/>
  <c r="BI23" i="5"/>
  <c r="BI22" i="5"/>
  <c r="BI21" i="5"/>
  <c r="BI20" i="5"/>
  <c r="BI19" i="5"/>
  <c r="BI18" i="5"/>
  <c r="BI17" i="5"/>
  <c r="BI13" i="5"/>
  <c r="BI12" i="5"/>
  <c r="BI11" i="5"/>
  <c r="BI10" i="5"/>
  <c r="BI61" i="1"/>
  <c r="BI26" i="1"/>
  <c r="BI14" i="1"/>
  <c r="BI61" i="2"/>
  <c r="BI26" i="2"/>
  <c r="BI14" i="2"/>
  <c r="BI61" i="3"/>
  <c r="BI39" i="3"/>
  <c r="BI52" i="3" s="1"/>
  <c r="BI26" i="3"/>
  <c r="BI14" i="3"/>
  <c r="BK55" i="5" l="1"/>
  <c r="BK55" i="1"/>
  <c r="BJ55" i="1"/>
  <c r="BJ61" i="4"/>
  <c r="BJ26" i="5"/>
  <c r="BJ14" i="5"/>
  <c r="BJ55" i="3"/>
  <c r="BJ61" i="5"/>
  <c r="BJ55" i="2"/>
  <c r="BJ39" i="5"/>
  <c r="BJ52" i="5" s="1"/>
  <c r="BJ55" i="4"/>
  <c r="BI61" i="5"/>
  <c r="BI39" i="5"/>
  <c r="BI52" i="5" s="1"/>
  <c r="BI26" i="5"/>
  <c r="BI14" i="5"/>
  <c r="BI55" i="1"/>
  <c r="BI55" i="2"/>
  <c r="BI55" i="3"/>
  <c r="BI39" i="4"/>
  <c r="BJ55" i="5" l="1"/>
  <c r="BI55" i="5"/>
  <c r="BI61" i="4"/>
  <c r="BI52" i="4"/>
  <c r="BI26" i="4"/>
  <c r="BI14" i="4"/>
  <c r="BH57" i="5"/>
  <c r="BH60" i="5"/>
  <c r="BH59" i="5"/>
  <c r="BH58" i="5"/>
  <c r="BH51" i="5"/>
  <c r="BH50" i="5"/>
  <c r="BH49" i="5"/>
  <c r="BH48" i="5"/>
  <c r="BH47" i="5"/>
  <c r="BH43" i="5"/>
  <c r="BH42" i="5"/>
  <c r="BH41" i="5"/>
  <c r="BH38" i="5"/>
  <c r="BH37" i="5"/>
  <c r="BH36" i="5"/>
  <c r="BH34" i="5"/>
  <c r="BH33" i="5"/>
  <c r="BH32" i="5"/>
  <c r="BH31" i="5"/>
  <c r="BH30" i="5"/>
  <c r="BH29" i="5"/>
  <c r="BH25" i="5"/>
  <c r="BH24" i="5"/>
  <c r="BH23" i="5"/>
  <c r="BH22" i="5"/>
  <c r="BH21" i="5"/>
  <c r="BH20" i="5"/>
  <c r="BH19" i="5"/>
  <c r="BH18" i="5"/>
  <c r="BH17" i="5"/>
  <c r="BH13" i="5"/>
  <c r="BH12" i="5"/>
  <c r="BH11" i="5"/>
  <c r="BH10" i="5"/>
  <c r="BH39" i="4"/>
  <c r="BH52" i="4" s="1"/>
  <c r="BH26" i="4"/>
  <c r="BH14" i="4"/>
  <c r="BH61" i="3"/>
  <c r="BH39" i="3"/>
  <c r="BH52" i="3" s="1"/>
  <c r="BH26" i="3"/>
  <c r="BH14" i="3"/>
  <c r="BH61" i="2"/>
  <c r="BH39" i="2"/>
  <c r="BH52" i="2" s="1"/>
  <c r="BH26" i="2"/>
  <c r="BH14" i="2"/>
  <c r="BH61" i="1"/>
  <c r="BH39" i="1"/>
  <c r="BH52" i="1" s="1"/>
  <c r="BH26" i="1"/>
  <c r="BH14" i="1"/>
  <c r="BG61" i="1"/>
  <c r="BG61" i="4"/>
  <c r="BG42" i="5"/>
  <c r="BG26" i="4"/>
  <c r="BG14" i="4"/>
  <c r="BG10" i="5"/>
  <c r="BG60" i="5"/>
  <c r="BG59" i="5"/>
  <c r="BG51" i="5"/>
  <c r="BG50" i="5"/>
  <c r="BG49" i="5"/>
  <c r="BG48" i="5"/>
  <c r="BG47" i="5"/>
  <c r="BG43" i="5"/>
  <c r="BG41" i="5"/>
  <c r="BG38" i="5"/>
  <c r="BG37" i="5"/>
  <c r="BG36" i="5"/>
  <c r="BG34" i="5"/>
  <c r="BG33" i="5"/>
  <c r="BG32" i="5"/>
  <c r="BG31" i="5"/>
  <c r="BG30" i="5"/>
  <c r="BG29" i="5"/>
  <c r="BG25" i="5"/>
  <c r="BG24" i="5"/>
  <c r="BG23" i="5"/>
  <c r="BG22" i="5"/>
  <c r="BG21" i="5"/>
  <c r="BG20" i="5"/>
  <c r="BG19" i="5"/>
  <c r="BG18" i="5"/>
  <c r="BG17" i="5"/>
  <c r="BG13" i="5"/>
  <c r="BG12" i="5"/>
  <c r="BG11" i="5"/>
  <c r="BG39" i="4"/>
  <c r="BG61" i="3"/>
  <c r="BG39" i="3"/>
  <c r="BG52" i="3" s="1"/>
  <c r="BG26" i="3"/>
  <c r="BG14" i="3"/>
  <c r="BG61" i="2"/>
  <c r="BG39" i="2"/>
  <c r="BG52" i="2" s="1"/>
  <c r="BG26" i="2"/>
  <c r="BG14" i="2"/>
  <c r="BG39" i="1"/>
  <c r="BG52" i="1" s="1"/>
  <c r="BG26" i="1"/>
  <c r="BG14" i="1"/>
  <c r="BF39" i="4"/>
  <c r="BF39" i="3"/>
  <c r="BF39" i="2"/>
  <c r="BF39" i="1"/>
  <c r="BI55" i="4" l="1"/>
  <c r="BH61" i="4"/>
  <c r="BH14" i="5"/>
  <c r="BH61" i="5"/>
  <c r="BH39" i="5"/>
  <c r="BH52" i="5" s="1"/>
  <c r="BH26" i="5"/>
  <c r="BH55" i="4"/>
  <c r="BH55" i="3"/>
  <c r="BH55" i="2"/>
  <c r="BH55" i="1"/>
  <c r="BG58" i="5"/>
  <c r="BG57" i="5"/>
  <c r="BG52" i="4"/>
  <c r="BG55" i="4" s="1"/>
  <c r="BG39" i="5"/>
  <c r="BG52" i="5" s="1"/>
  <c r="BG26" i="5"/>
  <c r="BG14" i="5"/>
  <c r="BG55" i="3"/>
  <c r="BG55" i="2"/>
  <c r="BG55" i="1"/>
  <c r="BF60" i="5"/>
  <c r="BF59" i="5"/>
  <c r="BF58" i="5"/>
  <c r="BF57" i="5"/>
  <c r="BF51" i="5"/>
  <c r="BF50" i="5"/>
  <c r="BF49" i="5"/>
  <c r="BF48" i="5"/>
  <c r="BF47" i="5"/>
  <c r="BF43" i="5"/>
  <c r="BF42" i="5"/>
  <c r="BF41" i="5"/>
  <c r="BF38" i="5"/>
  <c r="BF37" i="5"/>
  <c r="BF36" i="5"/>
  <c r="BF34" i="5"/>
  <c r="BF33" i="5"/>
  <c r="BF32" i="5"/>
  <c r="BF31" i="5"/>
  <c r="BF30" i="5"/>
  <c r="BF29" i="5"/>
  <c r="BF25" i="5"/>
  <c r="BF24" i="5"/>
  <c r="BF23" i="5"/>
  <c r="BF22" i="5"/>
  <c r="BF21" i="5"/>
  <c r="BF20" i="5"/>
  <c r="BF19" i="5"/>
  <c r="BF18" i="5"/>
  <c r="BF17" i="5"/>
  <c r="BF13" i="5"/>
  <c r="BF12" i="5"/>
  <c r="BF11" i="5"/>
  <c r="BF10" i="5"/>
  <c r="BF61" i="4"/>
  <c r="BF52" i="4"/>
  <c r="BF26" i="4"/>
  <c r="BF14" i="4"/>
  <c r="BF61" i="3"/>
  <c r="BF52" i="3"/>
  <c r="BF26" i="3"/>
  <c r="BF14" i="3"/>
  <c r="BF61" i="2"/>
  <c r="BF52" i="2"/>
  <c r="BF26" i="2"/>
  <c r="BF14" i="2"/>
  <c r="BF61" i="1"/>
  <c r="BF52" i="1"/>
  <c r="BF26" i="1"/>
  <c r="BF14" i="1"/>
  <c r="BH55" i="5" l="1"/>
  <c r="BG61" i="5"/>
  <c r="BG55" i="5"/>
  <c r="BF55" i="4"/>
  <c r="BF55" i="3"/>
  <c r="BF39" i="5"/>
  <c r="BF52" i="5" s="1"/>
  <c r="BF55" i="2"/>
  <c r="BF61" i="5"/>
  <c r="BF26" i="5"/>
  <c r="BF14" i="5"/>
  <c r="BF55" i="1"/>
  <c r="BE58" i="5"/>
  <c r="BE60" i="5"/>
  <c r="BE59" i="5"/>
  <c r="BE57" i="5"/>
  <c r="BE51" i="5"/>
  <c r="BE50" i="5"/>
  <c r="BE49" i="5"/>
  <c r="BE48" i="5"/>
  <c r="BE47" i="5"/>
  <c r="BE43" i="5"/>
  <c r="BE42" i="5"/>
  <c r="BE41" i="5"/>
  <c r="BE38" i="5"/>
  <c r="BE37" i="5"/>
  <c r="BE36" i="5"/>
  <c r="BE34" i="5"/>
  <c r="BE33" i="5"/>
  <c r="BE32" i="5"/>
  <c r="BE31" i="5"/>
  <c r="BE30" i="5"/>
  <c r="BE29" i="5"/>
  <c r="BE25" i="5"/>
  <c r="BE24" i="5"/>
  <c r="BE23" i="5"/>
  <c r="BE22" i="5"/>
  <c r="BE21" i="5"/>
  <c r="BE20" i="5"/>
  <c r="BE19" i="5"/>
  <c r="BE18" i="5"/>
  <c r="BE17" i="5"/>
  <c r="BE13" i="5"/>
  <c r="BE12" i="5"/>
  <c r="BE11" i="5"/>
  <c r="BE10" i="5"/>
  <c r="BE61" i="2"/>
  <c r="BE39" i="2"/>
  <c r="BE52" i="2" s="1"/>
  <c r="BE26" i="2"/>
  <c r="BE14" i="2"/>
  <c r="BE61" i="3"/>
  <c r="BE39" i="3"/>
  <c r="BE52" i="3" s="1"/>
  <c r="BE26" i="3"/>
  <c r="BE14" i="3"/>
  <c r="BF55" i="5" l="1"/>
  <c r="BE55" i="2"/>
  <c r="BE26" i="5"/>
  <c r="BE55" i="3"/>
  <c r="BE14" i="5"/>
  <c r="BE61" i="5"/>
  <c r="BE39" i="5"/>
  <c r="BE52" i="5" s="1"/>
  <c r="BE61" i="4"/>
  <c r="BE39" i="4"/>
  <c r="BE52" i="4" s="1"/>
  <c r="BE26" i="4"/>
  <c r="BE14" i="4"/>
  <c r="BE55" i="5" l="1"/>
  <c r="BE55" i="4"/>
  <c r="BE61" i="1"/>
  <c r="BE39" i="1"/>
  <c r="BE52" i="1" s="1"/>
  <c r="BE26" i="1"/>
  <c r="BE14" i="1"/>
  <c r="BE55" i="1" l="1"/>
  <c r="BD39" i="2"/>
  <c r="BD39" i="4" l="1"/>
  <c r="BD39" i="1" l="1"/>
  <c r="BD39" i="3" l="1"/>
  <c r="BD52" i="3" s="1"/>
  <c r="BD60" i="5"/>
  <c r="BD59" i="5"/>
  <c r="BD58" i="5"/>
  <c r="BD57" i="5"/>
  <c r="BD51" i="5"/>
  <c r="BD50" i="5"/>
  <c r="BD49" i="5"/>
  <c r="BD48" i="5"/>
  <c r="BD47" i="5"/>
  <c r="BD43" i="5"/>
  <c r="BD42" i="5"/>
  <c r="BD41" i="5"/>
  <c r="BD38" i="5"/>
  <c r="BD37" i="5"/>
  <c r="BD36" i="5"/>
  <c r="BD34" i="5"/>
  <c r="BD33" i="5"/>
  <c r="BD32" i="5"/>
  <c r="BD31" i="5"/>
  <c r="BD30" i="5"/>
  <c r="BD29" i="5"/>
  <c r="BD25" i="5"/>
  <c r="BD24" i="5"/>
  <c r="BD23" i="5"/>
  <c r="BD22" i="5"/>
  <c r="BD21" i="5"/>
  <c r="BD20" i="5"/>
  <c r="BD19" i="5"/>
  <c r="BD18" i="5"/>
  <c r="BD17" i="5"/>
  <c r="BD13" i="5"/>
  <c r="BD12" i="5"/>
  <c r="BD11" i="5"/>
  <c r="BD10" i="5"/>
  <c r="BD61" i="4"/>
  <c r="BD52" i="4"/>
  <c r="BD26" i="4"/>
  <c r="BD14" i="4"/>
  <c r="BD61" i="3"/>
  <c r="BD26" i="3"/>
  <c r="BD14" i="3"/>
  <c r="BD61" i="2"/>
  <c r="BD52" i="2"/>
  <c r="BD26" i="2"/>
  <c r="BD14" i="2"/>
  <c r="BD61" i="1"/>
  <c r="BD52" i="1"/>
  <c r="BD26" i="1"/>
  <c r="BD14" i="1"/>
  <c r="BD61" i="5" l="1"/>
  <c r="BD39" i="5"/>
  <c r="BD52" i="5" s="1"/>
  <c r="BD26" i="5"/>
  <c r="BD14" i="5"/>
  <c r="BD55" i="4"/>
  <c r="BD55" i="3"/>
  <c r="BD55" i="2"/>
  <c r="BD55" i="1"/>
  <c r="BC39" i="1"/>
  <c r="BC52" i="1" s="1"/>
  <c r="BC60" i="5"/>
  <c r="BC59" i="5"/>
  <c r="BC58" i="5"/>
  <c r="BC57" i="5"/>
  <c r="BC51" i="5"/>
  <c r="BC50" i="5"/>
  <c r="BC49" i="5"/>
  <c r="BC48" i="5"/>
  <c r="BC47" i="5"/>
  <c r="BC43" i="5"/>
  <c r="BC42" i="5"/>
  <c r="BC41" i="5"/>
  <c r="BC38" i="5"/>
  <c r="BC37" i="5"/>
  <c r="BC36" i="5"/>
  <c r="BC34" i="5"/>
  <c r="BC33" i="5"/>
  <c r="BC32" i="5"/>
  <c r="BC31" i="5"/>
  <c r="BC30" i="5"/>
  <c r="BC29" i="5"/>
  <c r="BC25" i="5"/>
  <c r="BC24" i="5"/>
  <c r="BC23" i="5"/>
  <c r="BC22" i="5"/>
  <c r="BC21" i="5"/>
  <c r="BC20" i="5"/>
  <c r="BC19" i="5"/>
  <c r="BC18" i="5"/>
  <c r="BC17" i="5"/>
  <c r="BC13" i="5"/>
  <c r="BC12" i="5"/>
  <c r="BC11" i="5"/>
  <c r="BC10" i="5"/>
  <c r="BC61" i="4"/>
  <c r="BC39" i="4"/>
  <c r="BC52" i="4" s="1"/>
  <c r="BC26" i="4"/>
  <c r="BC14" i="4"/>
  <c r="BC61" i="3"/>
  <c r="BC39" i="3"/>
  <c r="BC52" i="3" s="1"/>
  <c r="BC26" i="3"/>
  <c r="BC14" i="3"/>
  <c r="BC61" i="2"/>
  <c r="BC39" i="2"/>
  <c r="BC52" i="2" s="1"/>
  <c r="BC26" i="2"/>
  <c r="BC14" i="2"/>
  <c r="BC61" i="1"/>
  <c r="BC26" i="1"/>
  <c r="BC14" i="1"/>
  <c r="BD55" i="5" l="1"/>
  <c r="BC14" i="5"/>
  <c r="BC55" i="2"/>
  <c r="BC61" i="5"/>
  <c r="BC39" i="5"/>
  <c r="BC52" i="5" s="1"/>
  <c r="BC26" i="5"/>
  <c r="BC55" i="4"/>
  <c r="BC55" i="3"/>
  <c r="BC55" i="1"/>
  <c r="BB39" i="4"/>
  <c r="BB11" i="5"/>
  <c r="BB10" i="5"/>
  <c r="BB12" i="5"/>
  <c r="BB13" i="5"/>
  <c r="BB39" i="3"/>
  <c r="BB39" i="2"/>
  <c r="BC55" i="5" l="1"/>
  <c r="BB39" i="1"/>
  <c r="BB60" i="5" l="1"/>
  <c r="BB59" i="5"/>
  <c r="BB58" i="5"/>
  <c r="BB57" i="5"/>
  <c r="BB51" i="5"/>
  <c r="BB50" i="5"/>
  <c r="BB49" i="5"/>
  <c r="BB48" i="5"/>
  <c r="BB47" i="5"/>
  <c r="BB43" i="5"/>
  <c r="BB42" i="5"/>
  <c r="BB41" i="5"/>
  <c r="BB38" i="5"/>
  <c r="BB37" i="5"/>
  <c r="BB36" i="5"/>
  <c r="BB34" i="5"/>
  <c r="BB33" i="5"/>
  <c r="BB32" i="5"/>
  <c r="BB31" i="5"/>
  <c r="BB30" i="5"/>
  <c r="BB29" i="5"/>
  <c r="BB25" i="5"/>
  <c r="BB24" i="5"/>
  <c r="BB23" i="5"/>
  <c r="BB22" i="5"/>
  <c r="BB21" i="5"/>
  <c r="BB20" i="5"/>
  <c r="BB19" i="5"/>
  <c r="BB18" i="5"/>
  <c r="BB17" i="5"/>
  <c r="BB61" i="4"/>
  <c r="BB52" i="4"/>
  <c r="BB26" i="4"/>
  <c r="BB14" i="4"/>
  <c r="BB61" i="3"/>
  <c r="BB52" i="3"/>
  <c r="BB26" i="3"/>
  <c r="BB14" i="3"/>
  <c r="BB61" i="2"/>
  <c r="BB52" i="2"/>
  <c r="BB26" i="2"/>
  <c r="BB14" i="2"/>
  <c r="BB61" i="1"/>
  <c r="BB52" i="1"/>
  <c r="BB26" i="1"/>
  <c r="BB14" i="1"/>
  <c r="BB61" i="5" l="1"/>
  <c r="BB39" i="5"/>
  <c r="BB52" i="5" s="1"/>
  <c r="BB26" i="5"/>
  <c r="BB14" i="5"/>
  <c r="BB55" i="4"/>
  <c r="BB55" i="3"/>
  <c r="BB55" i="2"/>
  <c r="BB55" i="1"/>
  <c r="BA39" i="4"/>
  <c r="BA39" i="3"/>
  <c r="BA39" i="2"/>
  <c r="BA39" i="1"/>
  <c r="BB55" i="5" l="1"/>
  <c r="BA60" i="5"/>
  <c r="BA59" i="5"/>
  <c r="BA58" i="5"/>
  <c r="BA57" i="5"/>
  <c r="BA51" i="5"/>
  <c r="BA50" i="5"/>
  <c r="BA49" i="5"/>
  <c r="BA48" i="5"/>
  <c r="BA47" i="5"/>
  <c r="BA43" i="5"/>
  <c r="BA42" i="5"/>
  <c r="BA41" i="5"/>
  <c r="BA38" i="5"/>
  <c r="BA37" i="5"/>
  <c r="BA36" i="5"/>
  <c r="BA34" i="5"/>
  <c r="BA33" i="5"/>
  <c r="BA32" i="5"/>
  <c r="BA31" i="5"/>
  <c r="BA30" i="5"/>
  <c r="BA29" i="5"/>
  <c r="BA25" i="5"/>
  <c r="BA24" i="5"/>
  <c r="BA23" i="5"/>
  <c r="BA22" i="5"/>
  <c r="BA21" i="5"/>
  <c r="BA20" i="5"/>
  <c r="BA19" i="5"/>
  <c r="BA18" i="5"/>
  <c r="BA17" i="5"/>
  <c r="BA13" i="5"/>
  <c r="BA12" i="5"/>
  <c r="BA11" i="5"/>
  <c r="BA10" i="5"/>
  <c r="BA52" i="4"/>
  <c r="BA26" i="4"/>
  <c r="BA14" i="4"/>
  <c r="BA61" i="3"/>
  <c r="BA52" i="3"/>
  <c r="BA26" i="3"/>
  <c r="BA14" i="3"/>
  <c r="BA61" i="2"/>
  <c r="BA52" i="2"/>
  <c r="BA26" i="2"/>
  <c r="BA14" i="2"/>
  <c r="BA61" i="1"/>
  <c r="BA52" i="1"/>
  <c r="BA26" i="1"/>
  <c r="BA14" i="1"/>
  <c r="BA55" i="4" l="1"/>
  <c r="BA61" i="4"/>
  <c r="BA55" i="3"/>
  <c r="BA26" i="5"/>
  <c r="BA55" i="2"/>
  <c r="BA14" i="5"/>
  <c r="BA61" i="5"/>
  <c r="BA55" i="1"/>
  <c r="BA39" i="5"/>
  <c r="BA52" i="5" s="1"/>
  <c r="BA55" i="5" l="1"/>
  <c r="AZ60" i="4"/>
  <c r="AZ58" i="4"/>
  <c r="AZ47" i="5" l="1"/>
  <c r="AZ60" i="5"/>
  <c r="AZ59" i="5"/>
  <c r="AZ58" i="5"/>
  <c r="AZ57" i="5"/>
  <c r="AZ51" i="5"/>
  <c r="AZ50" i="5"/>
  <c r="AZ49" i="5"/>
  <c r="AZ48" i="5"/>
  <c r="AZ43" i="5"/>
  <c r="AZ42" i="5"/>
  <c r="AZ41" i="5"/>
  <c r="AZ38" i="5"/>
  <c r="AZ37" i="5"/>
  <c r="AZ36" i="5"/>
  <c r="AZ34" i="5"/>
  <c r="AZ33" i="5"/>
  <c r="AZ32" i="5"/>
  <c r="AZ31" i="5"/>
  <c r="AZ30" i="5"/>
  <c r="AZ29" i="5"/>
  <c r="AZ25" i="5"/>
  <c r="AZ24" i="5"/>
  <c r="AZ23" i="5"/>
  <c r="AZ22" i="5"/>
  <c r="AZ21" i="5"/>
  <c r="AZ20" i="5"/>
  <c r="AZ19" i="5"/>
  <c r="AZ18" i="5"/>
  <c r="AZ17" i="5"/>
  <c r="AZ13" i="5"/>
  <c r="AZ12" i="5"/>
  <c r="AZ11" i="5"/>
  <c r="AZ10" i="5"/>
  <c r="AZ61" i="5" l="1"/>
  <c r="AZ39" i="5"/>
  <c r="AZ52" i="5" s="1"/>
  <c r="AZ26" i="5"/>
  <c r="AZ14" i="5"/>
  <c r="AZ61" i="4"/>
  <c r="AZ39" i="4"/>
  <c r="AZ52" i="4" s="1"/>
  <c r="AZ26" i="4"/>
  <c r="AZ14" i="4"/>
  <c r="AZ61" i="3"/>
  <c r="AZ39" i="3"/>
  <c r="AZ52" i="3" s="1"/>
  <c r="AZ26" i="3"/>
  <c r="AZ14" i="3"/>
  <c r="AZ61" i="2"/>
  <c r="AZ39" i="2"/>
  <c r="AZ52" i="2" s="1"/>
  <c r="AZ26" i="2"/>
  <c r="AZ14" i="2"/>
  <c r="AZ61" i="1"/>
  <c r="AZ39" i="1"/>
  <c r="AZ52" i="1" s="1"/>
  <c r="AZ26" i="1"/>
  <c r="AZ14" i="1"/>
  <c r="AZ55" i="5" l="1"/>
  <c r="AZ55" i="4"/>
  <c r="AZ55" i="3"/>
  <c r="AZ55" i="2"/>
  <c r="AZ55" i="1"/>
  <c r="G60" i="5"/>
  <c r="F60" i="5"/>
  <c r="E60" i="5"/>
  <c r="D60" i="5"/>
  <c r="G58" i="5"/>
  <c r="F58" i="5"/>
  <c r="E58" i="5"/>
  <c r="D58" i="5"/>
  <c r="G57" i="5"/>
  <c r="F57" i="5"/>
  <c r="E57" i="5"/>
  <c r="D57" i="5"/>
  <c r="G55" i="5"/>
  <c r="F55" i="5"/>
  <c r="E55" i="5"/>
  <c r="D55" i="5"/>
  <c r="G52" i="5"/>
  <c r="F52" i="5"/>
  <c r="E52" i="5"/>
  <c r="D52" i="5"/>
  <c r="AH60" i="5"/>
  <c r="AG60" i="5"/>
  <c r="AF60" i="5"/>
  <c r="AE60" i="5"/>
  <c r="AD60" i="5"/>
  <c r="AC60" i="5"/>
  <c r="AB60" i="5"/>
  <c r="AA60" i="5"/>
  <c r="AH59" i="5"/>
  <c r="AG59" i="5"/>
  <c r="AF59" i="5"/>
  <c r="AE59" i="5"/>
  <c r="AD59" i="5"/>
  <c r="AC59" i="5"/>
  <c r="AB59" i="5"/>
  <c r="AA59" i="5"/>
  <c r="AH58" i="5"/>
  <c r="AG58" i="5"/>
  <c r="AF58" i="5"/>
  <c r="AE58" i="5"/>
  <c r="AD58" i="5"/>
  <c r="AC58" i="5"/>
  <c r="AB58" i="5"/>
  <c r="AA58" i="5"/>
  <c r="AH57" i="5"/>
  <c r="AG57" i="5"/>
  <c r="AF57" i="5"/>
  <c r="AE57" i="5"/>
  <c r="AD57" i="5"/>
  <c r="AC57" i="5"/>
  <c r="AB57" i="5"/>
  <c r="AA57" i="5"/>
  <c r="AP60" i="5"/>
  <c r="AO60" i="5"/>
  <c r="AN60" i="5"/>
  <c r="AM60" i="5"/>
  <c r="AL60" i="5"/>
  <c r="AK60" i="5"/>
  <c r="AJ60" i="5"/>
  <c r="AI60" i="5"/>
  <c r="AP59" i="5"/>
  <c r="AO59" i="5"/>
  <c r="AN59" i="5"/>
  <c r="AM59" i="5"/>
  <c r="AL59" i="5"/>
  <c r="AK59" i="5"/>
  <c r="AJ59" i="5"/>
  <c r="AI59" i="5"/>
  <c r="AP58" i="5"/>
  <c r="AO58" i="5"/>
  <c r="AN58" i="5"/>
  <c r="AM58" i="5"/>
  <c r="AL58" i="5"/>
  <c r="AK58" i="5"/>
  <c r="AJ58" i="5"/>
  <c r="AI58" i="5"/>
  <c r="AP57" i="5"/>
  <c r="AO57" i="5"/>
  <c r="AN57" i="5"/>
  <c r="AM57" i="5"/>
  <c r="AL57" i="5"/>
  <c r="AK57" i="5"/>
  <c r="AJ57" i="5"/>
  <c r="AI57" i="5"/>
  <c r="AT60" i="5"/>
  <c r="AS60" i="5"/>
  <c r="AR60" i="5"/>
  <c r="AQ60" i="5"/>
  <c r="AT59" i="5"/>
  <c r="AS59" i="5"/>
  <c r="AR59" i="5"/>
  <c r="AQ59" i="5"/>
  <c r="AT58" i="5"/>
  <c r="AS58" i="5"/>
  <c r="AR58" i="5"/>
  <c r="AQ58" i="5"/>
  <c r="AT57" i="5"/>
  <c r="AS57" i="5"/>
  <c r="AR57" i="5"/>
  <c r="AQ57" i="5"/>
  <c r="AX60" i="5"/>
  <c r="AW60" i="5"/>
  <c r="AV60" i="5"/>
  <c r="AU60" i="5"/>
  <c r="AX59" i="5"/>
  <c r="AW59" i="5"/>
  <c r="AV59" i="5"/>
  <c r="AU59" i="5"/>
  <c r="AX58" i="5"/>
  <c r="AW58" i="5"/>
  <c r="AV58" i="5"/>
  <c r="AU58" i="5"/>
  <c r="AX57" i="5"/>
  <c r="AW57" i="5"/>
  <c r="AV57" i="5"/>
  <c r="AU57" i="5"/>
  <c r="AY60" i="5"/>
  <c r="AY59" i="5"/>
  <c r="AY58" i="5"/>
  <c r="AY57" i="5"/>
  <c r="AG50" i="5"/>
  <c r="AF50" i="5"/>
  <c r="AE50" i="5"/>
  <c r="AD50" i="5"/>
  <c r="AC50" i="5"/>
  <c r="AB50" i="5"/>
  <c r="AA50" i="5"/>
  <c r="AG49" i="5"/>
  <c r="AF49" i="5"/>
  <c r="AE49" i="5"/>
  <c r="AD49" i="5"/>
  <c r="AC49" i="5"/>
  <c r="AB49" i="5"/>
  <c r="AA49" i="5"/>
  <c r="AG48" i="5"/>
  <c r="AF48" i="5"/>
  <c r="AE48" i="5"/>
  <c r="AD48" i="5"/>
  <c r="AC48" i="5"/>
  <c r="AB48" i="5"/>
  <c r="AA48" i="5"/>
  <c r="AO50" i="5"/>
  <c r="AN50" i="5"/>
  <c r="AM50" i="5"/>
  <c r="AL50" i="5"/>
  <c r="AK50" i="5"/>
  <c r="AJ50" i="5"/>
  <c r="AI50" i="5"/>
  <c r="AH50" i="5"/>
  <c r="AO49" i="5"/>
  <c r="AN49" i="5"/>
  <c r="AM49" i="5"/>
  <c r="AL49" i="5"/>
  <c r="AK49" i="5"/>
  <c r="AJ49" i="5"/>
  <c r="AI49" i="5"/>
  <c r="AH49" i="5"/>
  <c r="AO48" i="5"/>
  <c r="AN48" i="5"/>
  <c r="AM48" i="5"/>
  <c r="AL48" i="5"/>
  <c r="AK48" i="5"/>
  <c r="AJ48" i="5"/>
  <c r="AI48" i="5"/>
  <c r="AH48" i="5"/>
  <c r="AT51" i="5"/>
  <c r="AS51" i="5"/>
  <c r="AR51" i="5"/>
  <c r="AQ51" i="5"/>
  <c r="AP51" i="5"/>
  <c r="AT50" i="5"/>
  <c r="AS50" i="5"/>
  <c r="AR50" i="5"/>
  <c r="AQ50" i="5"/>
  <c r="AP50" i="5"/>
  <c r="AT49" i="5"/>
  <c r="AS49" i="5"/>
  <c r="AR49" i="5"/>
  <c r="AQ49" i="5"/>
  <c r="AP49" i="5"/>
  <c r="AT48" i="5"/>
  <c r="AS48" i="5"/>
  <c r="AR48" i="5"/>
  <c r="AQ48" i="5"/>
  <c r="AP48" i="5"/>
  <c r="AX51" i="5"/>
  <c r="AW51" i="5"/>
  <c r="AV51" i="5"/>
  <c r="AU51" i="5"/>
  <c r="AX50" i="5"/>
  <c r="AW50" i="5"/>
  <c r="AV50" i="5"/>
  <c r="AU50" i="5"/>
  <c r="AX49" i="5"/>
  <c r="AW49" i="5"/>
  <c r="AV49" i="5"/>
  <c r="AU49" i="5"/>
  <c r="AX48" i="5"/>
  <c r="AW48" i="5"/>
  <c r="AV48" i="5"/>
  <c r="AU48" i="5"/>
  <c r="AX47" i="5"/>
  <c r="AW47" i="5"/>
  <c r="AV47" i="5"/>
  <c r="AU47" i="5"/>
  <c r="AY51" i="5"/>
  <c r="AY50" i="5"/>
  <c r="AY49" i="5"/>
  <c r="AY48" i="5"/>
  <c r="AY47" i="5"/>
  <c r="AC45" i="5"/>
  <c r="AB45" i="5"/>
  <c r="AA45" i="5"/>
  <c r="AC44" i="5"/>
  <c r="AB44" i="5"/>
  <c r="AA44" i="5"/>
  <c r="AL46" i="5"/>
  <c r="AJ46" i="5"/>
  <c r="AI46" i="5"/>
  <c r="AH46" i="5"/>
  <c r="AG46" i="5"/>
  <c r="AF46" i="5"/>
  <c r="AD46" i="5"/>
  <c r="AM45" i="5"/>
  <c r="AL45" i="5"/>
  <c r="AK45" i="5"/>
  <c r="AJ45" i="5"/>
  <c r="AI45" i="5"/>
  <c r="AH45" i="5"/>
  <c r="AG45" i="5"/>
  <c r="AF45" i="5"/>
  <c r="AE45" i="5"/>
  <c r="AD45" i="5"/>
  <c r="AM44" i="5"/>
  <c r="AL44" i="5"/>
  <c r="AK44" i="5"/>
  <c r="AJ44" i="5"/>
  <c r="AI44" i="5"/>
  <c r="AH44" i="5"/>
  <c r="AG44" i="5"/>
  <c r="AF44" i="5"/>
  <c r="AE44" i="5"/>
  <c r="AD44" i="5"/>
  <c r="AS45" i="5"/>
  <c r="AR45" i="5"/>
  <c r="AQ45" i="5"/>
  <c r="AP45" i="5"/>
  <c r="AO45" i="5"/>
  <c r="AN45" i="5"/>
  <c r="AS44" i="5"/>
  <c r="AR44" i="5"/>
  <c r="AQ44" i="5"/>
  <c r="AP44" i="5"/>
  <c r="AO44" i="5"/>
  <c r="AN44" i="5"/>
  <c r="AT45" i="5"/>
  <c r="AT44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AG43" i="5"/>
  <c r="AF43" i="5"/>
  <c r="AE43" i="5"/>
  <c r="AD43" i="5"/>
  <c r="AC43" i="5"/>
  <c r="AB43" i="5"/>
  <c r="AA43" i="5"/>
  <c r="AG42" i="5"/>
  <c r="AF42" i="5"/>
  <c r="AE42" i="5"/>
  <c r="AD42" i="5"/>
  <c r="AC42" i="5"/>
  <c r="AB42" i="5"/>
  <c r="AA42" i="5"/>
  <c r="AG41" i="5"/>
  <c r="AF41" i="5"/>
  <c r="AE41" i="5"/>
  <c r="AD41" i="5"/>
  <c r="AC41" i="5"/>
  <c r="AB41" i="5"/>
  <c r="AA41" i="5"/>
  <c r="AO43" i="5"/>
  <c r="AN43" i="5"/>
  <c r="AM43" i="5"/>
  <c r="AL43" i="5"/>
  <c r="AK43" i="5"/>
  <c r="AJ43" i="5"/>
  <c r="AI43" i="5"/>
  <c r="AH43" i="5"/>
  <c r="AO42" i="5"/>
  <c r="AN42" i="5"/>
  <c r="AM42" i="5"/>
  <c r="AL42" i="5"/>
  <c r="AK42" i="5"/>
  <c r="AJ42" i="5"/>
  <c r="AI42" i="5"/>
  <c r="AH42" i="5"/>
  <c r="AO41" i="5"/>
  <c r="AN41" i="5"/>
  <c r="AM41" i="5"/>
  <c r="AL41" i="5"/>
  <c r="AK41" i="5"/>
  <c r="AJ41" i="5"/>
  <c r="AI41" i="5"/>
  <c r="AH41" i="5"/>
  <c r="AT43" i="5"/>
  <c r="AS43" i="5"/>
  <c r="AR43" i="5"/>
  <c r="AQ43" i="5"/>
  <c r="AP43" i="5"/>
  <c r="AT42" i="5"/>
  <c r="AS42" i="5"/>
  <c r="AR42" i="5"/>
  <c r="AQ42" i="5"/>
  <c r="AP42" i="5"/>
  <c r="AT41" i="5"/>
  <c r="AS41" i="5"/>
  <c r="AR41" i="5"/>
  <c r="AQ41" i="5"/>
  <c r="AP41" i="5"/>
  <c r="AX43" i="5"/>
  <c r="AW43" i="5"/>
  <c r="AV43" i="5"/>
  <c r="AU43" i="5"/>
  <c r="AX42" i="5"/>
  <c r="AW42" i="5"/>
  <c r="AV42" i="5"/>
  <c r="AU42" i="5"/>
  <c r="AX41" i="5"/>
  <c r="AW41" i="5"/>
  <c r="AV41" i="5"/>
  <c r="AU41" i="5"/>
  <c r="AY43" i="5"/>
  <c r="AY42" i="5"/>
  <c r="AY41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AX38" i="5"/>
  <c r="AW38" i="5"/>
  <c r="AV38" i="5"/>
  <c r="AU38" i="5"/>
  <c r="AT38" i="5"/>
  <c r="AS38" i="5"/>
  <c r="AR38" i="5"/>
  <c r="AQ38" i="5"/>
  <c r="AP38" i="5"/>
  <c r="AO38" i="5"/>
  <c r="AN38" i="5"/>
  <c r="AX37" i="5"/>
  <c r="AW37" i="5"/>
  <c r="AV37" i="5"/>
  <c r="AU37" i="5"/>
  <c r="AT37" i="5"/>
  <c r="AS37" i="5"/>
  <c r="AR37" i="5"/>
  <c r="AQ37" i="5"/>
  <c r="AP37" i="5"/>
  <c r="AO37" i="5"/>
  <c r="AN37" i="5"/>
  <c r="AX36" i="5"/>
  <c r="AW36" i="5"/>
  <c r="AV36" i="5"/>
  <c r="AU36" i="5"/>
  <c r="AT36" i="5"/>
  <c r="AS36" i="5"/>
  <c r="AR36" i="5"/>
  <c r="AQ36" i="5"/>
  <c r="AP36" i="5"/>
  <c r="AO36" i="5"/>
  <c r="AN36" i="5"/>
  <c r="AY38" i="5"/>
  <c r="AY37" i="5"/>
  <c r="AY36" i="5"/>
  <c r="AT35" i="5"/>
  <c r="AS35" i="5"/>
  <c r="AR35" i="5"/>
  <c r="AQ35" i="5"/>
  <c r="AP35" i="5"/>
  <c r="AO35" i="5"/>
  <c r="AN35" i="5"/>
  <c r="AW34" i="5"/>
  <c r="AV34" i="5"/>
  <c r="AU34" i="5"/>
  <c r="AT34" i="5"/>
  <c r="AS34" i="5"/>
  <c r="AR34" i="5"/>
  <c r="AQ34" i="5"/>
  <c r="AP34" i="5"/>
  <c r="AO34" i="5"/>
  <c r="AN34" i="5"/>
  <c r="AM34" i="5"/>
  <c r="AX34" i="5"/>
  <c r="AY34" i="5"/>
  <c r="D61" i="5" l="1"/>
  <c r="AB39" i="5"/>
  <c r="AY39" i="5"/>
  <c r="AE33" i="5"/>
  <c r="AD33" i="5"/>
  <c r="AC33" i="5"/>
  <c r="AB33" i="5"/>
  <c r="AA33" i="5"/>
  <c r="AE31" i="5"/>
  <c r="AD31" i="5"/>
  <c r="AC31" i="5"/>
  <c r="AB31" i="5"/>
  <c r="AA31" i="5"/>
  <c r="AE30" i="5"/>
  <c r="AD30" i="5"/>
  <c r="AC30" i="5"/>
  <c r="AB30" i="5"/>
  <c r="AA30" i="5"/>
  <c r="AH33" i="5"/>
  <c r="AG33" i="5"/>
  <c r="AF33" i="5"/>
  <c r="AH31" i="5"/>
  <c r="AG31" i="5"/>
  <c r="AF31" i="5"/>
  <c r="AH30" i="5"/>
  <c r="AG30" i="5"/>
  <c r="AF30" i="5"/>
  <c r="AI33" i="5"/>
  <c r="AI31" i="5"/>
  <c r="AI30" i="5"/>
  <c r="AO33" i="5"/>
  <c r="AN33" i="5"/>
  <c r="AM33" i="5"/>
  <c r="AL33" i="5"/>
  <c r="AK33" i="5"/>
  <c r="AJ33" i="5"/>
  <c r="AO32" i="5"/>
  <c r="AN32" i="5"/>
  <c r="AM32" i="5"/>
  <c r="AL32" i="5"/>
  <c r="AK32" i="5"/>
  <c r="AJ32" i="5"/>
  <c r="AO31" i="5"/>
  <c r="AN31" i="5"/>
  <c r="AM31" i="5"/>
  <c r="AL31" i="5"/>
  <c r="AK31" i="5"/>
  <c r="AJ31" i="5"/>
  <c r="AO30" i="5"/>
  <c r="AN30" i="5"/>
  <c r="AM30" i="5"/>
  <c r="AL30" i="5"/>
  <c r="AK30" i="5"/>
  <c r="AJ30" i="5"/>
  <c r="AX33" i="5"/>
  <c r="AW33" i="5"/>
  <c r="AV33" i="5"/>
  <c r="AU33" i="5"/>
  <c r="AT33" i="5"/>
  <c r="AS33" i="5"/>
  <c r="AR33" i="5"/>
  <c r="AQ33" i="5"/>
  <c r="AP33" i="5"/>
  <c r="AX32" i="5"/>
  <c r="AW32" i="5"/>
  <c r="AV32" i="5"/>
  <c r="AU32" i="5"/>
  <c r="AT32" i="5"/>
  <c r="AS32" i="5"/>
  <c r="AR32" i="5"/>
  <c r="AQ32" i="5"/>
  <c r="AP32" i="5"/>
  <c r="AX31" i="5"/>
  <c r="AW31" i="5"/>
  <c r="AV31" i="5"/>
  <c r="AU31" i="5"/>
  <c r="AT31" i="5"/>
  <c r="AS31" i="5"/>
  <c r="AR31" i="5"/>
  <c r="AQ31" i="5"/>
  <c r="AP31" i="5"/>
  <c r="AX30" i="5"/>
  <c r="AW30" i="5"/>
  <c r="AV30" i="5"/>
  <c r="AU30" i="5"/>
  <c r="AT30" i="5"/>
  <c r="AS30" i="5"/>
  <c r="AR30" i="5"/>
  <c r="AQ30" i="5"/>
  <c r="AP30" i="5"/>
  <c r="AY33" i="5"/>
  <c r="AY32" i="5"/>
  <c r="AY31" i="5"/>
  <c r="AY30" i="5"/>
  <c r="AX29" i="5"/>
  <c r="AW29" i="5"/>
  <c r="AV29" i="5"/>
  <c r="AU29" i="5"/>
  <c r="AT29" i="5"/>
  <c r="AS29" i="5"/>
  <c r="AR29" i="5"/>
  <c r="AQ29" i="5"/>
  <c r="AP29" i="5"/>
  <c r="AY29" i="5"/>
  <c r="AE25" i="5"/>
  <c r="AD25" i="5"/>
  <c r="AC25" i="5"/>
  <c r="AB25" i="5"/>
  <c r="AA25" i="5"/>
  <c r="AE24" i="5"/>
  <c r="AD24" i="5"/>
  <c r="AC24" i="5"/>
  <c r="AB24" i="5"/>
  <c r="AA24" i="5"/>
  <c r="AE23" i="5"/>
  <c r="AD23" i="5"/>
  <c r="AC23" i="5"/>
  <c r="AB23" i="5"/>
  <c r="AA23" i="5"/>
  <c r="AE22" i="5"/>
  <c r="AD22" i="5"/>
  <c r="AC22" i="5"/>
  <c r="AB22" i="5"/>
  <c r="AA22" i="5"/>
  <c r="AE21" i="5"/>
  <c r="AD21" i="5"/>
  <c r="AC21" i="5"/>
  <c r="AB21" i="5"/>
  <c r="AA21" i="5"/>
  <c r="AE20" i="5"/>
  <c r="AD20" i="5"/>
  <c r="AC20" i="5"/>
  <c r="AB20" i="5"/>
  <c r="AA20" i="5"/>
  <c r="AE19" i="5"/>
  <c r="AD19" i="5"/>
  <c r="AC19" i="5"/>
  <c r="AB19" i="5"/>
  <c r="AA19" i="5"/>
  <c r="AE18" i="5"/>
  <c r="AD18" i="5"/>
  <c r="AC18" i="5"/>
  <c r="AB18" i="5"/>
  <c r="AA18" i="5"/>
  <c r="AE17" i="5"/>
  <c r="AD17" i="5"/>
  <c r="AC17" i="5"/>
  <c r="AB17" i="5"/>
  <c r="AA17" i="5"/>
  <c r="AJ25" i="5"/>
  <c r="AI25" i="5"/>
  <c r="AH25" i="5"/>
  <c r="AG25" i="5"/>
  <c r="AF25" i="5"/>
  <c r="AJ24" i="5"/>
  <c r="AI24" i="5"/>
  <c r="AH24" i="5"/>
  <c r="AG24" i="5"/>
  <c r="AF24" i="5"/>
  <c r="AJ23" i="5"/>
  <c r="AI23" i="5"/>
  <c r="AH23" i="5"/>
  <c r="AG23" i="5"/>
  <c r="AF23" i="5"/>
  <c r="AJ22" i="5"/>
  <c r="AI22" i="5"/>
  <c r="AH22" i="5"/>
  <c r="AG22" i="5"/>
  <c r="AF22" i="5"/>
  <c r="AJ21" i="5"/>
  <c r="AI21" i="5"/>
  <c r="AH21" i="5"/>
  <c r="AG21" i="5"/>
  <c r="AF21" i="5"/>
  <c r="AJ20" i="5"/>
  <c r="AI20" i="5"/>
  <c r="AH20" i="5"/>
  <c r="AG20" i="5"/>
  <c r="AF20" i="5"/>
  <c r="AJ19" i="5"/>
  <c r="AI19" i="5"/>
  <c r="AH19" i="5"/>
  <c r="AG19" i="5"/>
  <c r="AF19" i="5"/>
  <c r="AJ18" i="5"/>
  <c r="AI18" i="5"/>
  <c r="AH18" i="5"/>
  <c r="AG18" i="5"/>
  <c r="AF18" i="5"/>
  <c r="AJ17" i="5"/>
  <c r="AI17" i="5"/>
  <c r="AH17" i="5"/>
  <c r="AG17" i="5"/>
  <c r="AF17" i="5"/>
  <c r="AO25" i="5"/>
  <c r="AN25" i="5"/>
  <c r="AM25" i="5"/>
  <c r="AL25" i="5"/>
  <c r="AK25" i="5"/>
  <c r="AO24" i="5"/>
  <c r="AN24" i="5"/>
  <c r="AM24" i="5"/>
  <c r="AL24" i="5"/>
  <c r="AK24" i="5"/>
  <c r="AO23" i="5"/>
  <c r="AN23" i="5"/>
  <c r="AM23" i="5"/>
  <c r="AL23" i="5"/>
  <c r="AK23" i="5"/>
  <c r="AO22" i="5"/>
  <c r="AN22" i="5"/>
  <c r="AM22" i="5"/>
  <c r="AL22" i="5"/>
  <c r="AK22" i="5"/>
  <c r="AO21" i="5"/>
  <c r="AN21" i="5"/>
  <c r="AM21" i="5"/>
  <c r="AL21" i="5"/>
  <c r="AK21" i="5"/>
  <c r="AO20" i="5"/>
  <c r="AN20" i="5"/>
  <c r="AM20" i="5"/>
  <c r="AL20" i="5"/>
  <c r="AK20" i="5"/>
  <c r="AO19" i="5"/>
  <c r="AN19" i="5"/>
  <c r="AM19" i="5"/>
  <c r="AL19" i="5"/>
  <c r="AK19" i="5"/>
  <c r="AO18" i="5"/>
  <c r="AN18" i="5"/>
  <c r="AM18" i="5"/>
  <c r="AL18" i="5"/>
  <c r="AK18" i="5"/>
  <c r="AO17" i="5"/>
  <c r="AN17" i="5"/>
  <c r="AM17" i="5"/>
  <c r="AL17" i="5"/>
  <c r="AK17" i="5"/>
  <c r="AT25" i="5"/>
  <c r="AS25" i="5"/>
  <c r="AR25" i="5"/>
  <c r="AQ25" i="5"/>
  <c r="AP25" i="5"/>
  <c r="AT24" i="5"/>
  <c r="AS24" i="5"/>
  <c r="AR24" i="5"/>
  <c r="AQ24" i="5"/>
  <c r="AP24" i="5"/>
  <c r="AT23" i="5"/>
  <c r="AS23" i="5"/>
  <c r="AR23" i="5"/>
  <c r="AQ23" i="5"/>
  <c r="AP23" i="5"/>
  <c r="AT22" i="5"/>
  <c r="AS22" i="5"/>
  <c r="AR22" i="5"/>
  <c r="AQ22" i="5"/>
  <c r="AP22" i="5"/>
  <c r="AT21" i="5"/>
  <c r="AS21" i="5"/>
  <c r="AR21" i="5"/>
  <c r="AQ21" i="5"/>
  <c r="AP21" i="5"/>
  <c r="AT20" i="5"/>
  <c r="AS20" i="5"/>
  <c r="AR20" i="5"/>
  <c r="AQ20" i="5"/>
  <c r="AP20" i="5"/>
  <c r="AT19" i="5"/>
  <c r="AS19" i="5"/>
  <c r="AR19" i="5"/>
  <c r="AQ19" i="5"/>
  <c r="AP19" i="5"/>
  <c r="AT18" i="5"/>
  <c r="AS18" i="5"/>
  <c r="AR18" i="5"/>
  <c r="AQ18" i="5"/>
  <c r="AP18" i="5"/>
  <c r="AT17" i="5"/>
  <c r="AS17" i="5"/>
  <c r="AR17" i="5"/>
  <c r="AQ17" i="5"/>
  <c r="AP17" i="5"/>
  <c r="AX25" i="5"/>
  <c r="AW25" i="5"/>
  <c r="AV25" i="5"/>
  <c r="AU25" i="5"/>
  <c r="AX24" i="5"/>
  <c r="AW24" i="5"/>
  <c r="AV24" i="5"/>
  <c r="AU24" i="5"/>
  <c r="AX23" i="5"/>
  <c r="AW23" i="5"/>
  <c r="AV23" i="5"/>
  <c r="AU23" i="5"/>
  <c r="AX22" i="5"/>
  <c r="AW22" i="5"/>
  <c r="AV22" i="5"/>
  <c r="AU22" i="5"/>
  <c r="AX21" i="5"/>
  <c r="AW21" i="5"/>
  <c r="AV21" i="5"/>
  <c r="AU21" i="5"/>
  <c r="AX20" i="5"/>
  <c r="AW20" i="5"/>
  <c r="AV20" i="5"/>
  <c r="AU20" i="5"/>
  <c r="AX19" i="5"/>
  <c r="AW19" i="5"/>
  <c r="AV19" i="5"/>
  <c r="AU19" i="5"/>
  <c r="AX18" i="5"/>
  <c r="AW18" i="5"/>
  <c r="AV18" i="5"/>
  <c r="AU18" i="5"/>
  <c r="AX17" i="5"/>
  <c r="AW17" i="5"/>
  <c r="AV17" i="5"/>
  <c r="AU17" i="5"/>
  <c r="AY25" i="5"/>
  <c r="AY24" i="5"/>
  <c r="AY23" i="5"/>
  <c r="AY22" i="5"/>
  <c r="AY21" i="5"/>
  <c r="AY20" i="5"/>
  <c r="AY19" i="5"/>
  <c r="AY18" i="5"/>
  <c r="AE13" i="5"/>
  <c r="AD13" i="5"/>
  <c r="AC13" i="5"/>
  <c r="AB13" i="5"/>
  <c r="AA13" i="5"/>
  <c r="AE12" i="5"/>
  <c r="AD12" i="5"/>
  <c r="AC12" i="5"/>
  <c r="AB12" i="5"/>
  <c r="AA12" i="5"/>
  <c r="AE11" i="5"/>
  <c r="AD11" i="5"/>
  <c r="AC11" i="5"/>
  <c r="AB11" i="5"/>
  <c r="AA11" i="5"/>
  <c r="AE10" i="5"/>
  <c r="AD10" i="5"/>
  <c r="AC10" i="5"/>
  <c r="AB10" i="5"/>
  <c r="AA10" i="5"/>
  <c r="AH13" i="5"/>
  <c r="AG13" i="5"/>
  <c r="AF13" i="5"/>
  <c r="AH12" i="5"/>
  <c r="AG12" i="5"/>
  <c r="AF12" i="5"/>
  <c r="AH11" i="5"/>
  <c r="AG11" i="5"/>
  <c r="AF11" i="5"/>
  <c r="AH10" i="5"/>
  <c r="AG10" i="5"/>
  <c r="AF10" i="5"/>
  <c r="AK13" i="5"/>
  <c r="AJ13" i="5"/>
  <c r="AI13" i="5"/>
  <c r="AK12" i="5"/>
  <c r="AJ12" i="5"/>
  <c r="AI12" i="5"/>
  <c r="AK11" i="5"/>
  <c r="AJ11" i="5"/>
  <c r="AI11" i="5"/>
  <c r="AK10" i="5"/>
  <c r="AJ10" i="5"/>
  <c r="AI10" i="5"/>
  <c r="AO13" i="5"/>
  <c r="AN13" i="5"/>
  <c r="AM13" i="5"/>
  <c r="AL13" i="5"/>
  <c r="AO12" i="5"/>
  <c r="AN12" i="5"/>
  <c r="AM12" i="5"/>
  <c r="AL12" i="5"/>
  <c r="AO11" i="5"/>
  <c r="AN11" i="5"/>
  <c r="AM11" i="5"/>
  <c r="AL11" i="5"/>
  <c r="AO10" i="5"/>
  <c r="AN10" i="5"/>
  <c r="AM10" i="5"/>
  <c r="AL10" i="5"/>
  <c r="AW13" i="5"/>
  <c r="AV13" i="5"/>
  <c r="AU13" i="5"/>
  <c r="AT13" i="5"/>
  <c r="AS13" i="5"/>
  <c r="AR13" i="5"/>
  <c r="AQ13" i="5"/>
  <c r="AP13" i="5"/>
  <c r="AW12" i="5"/>
  <c r="AV12" i="5"/>
  <c r="AU12" i="5"/>
  <c r="AT12" i="5"/>
  <c r="AS12" i="5"/>
  <c r="AR12" i="5"/>
  <c r="AQ12" i="5"/>
  <c r="AP12" i="5"/>
  <c r="AW11" i="5"/>
  <c r="AV11" i="5"/>
  <c r="AU11" i="5"/>
  <c r="AT11" i="5"/>
  <c r="AS11" i="5"/>
  <c r="AR11" i="5"/>
  <c r="AQ11" i="5"/>
  <c r="AP11" i="5"/>
  <c r="AW10" i="5"/>
  <c r="AV10" i="5"/>
  <c r="AU10" i="5"/>
  <c r="AT10" i="5"/>
  <c r="AS10" i="5"/>
  <c r="AR10" i="5"/>
  <c r="AQ10" i="5"/>
  <c r="AP10" i="5"/>
  <c r="AX13" i="5"/>
  <c r="AX12" i="5"/>
  <c r="AX11" i="5"/>
  <c r="AX10" i="5"/>
  <c r="AY13" i="5"/>
  <c r="AY12" i="5"/>
  <c r="AY11" i="5"/>
  <c r="AY10" i="5"/>
  <c r="AY17" i="5"/>
  <c r="AA39" i="5"/>
  <c r="AK39" i="5"/>
  <c r="AJ39" i="5"/>
  <c r="AI39" i="5"/>
  <c r="AH39" i="5"/>
  <c r="AG39" i="5"/>
  <c r="AF39" i="5"/>
  <c r="AE39" i="5"/>
  <c r="AD39" i="5"/>
  <c r="AC39" i="5"/>
  <c r="AL39" i="5"/>
  <c r="AM39" i="5"/>
  <c r="AR39" i="5"/>
  <c r="AQ39" i="5"/>
  <c r="AP39" i="5"/>
  <c r="AO39" i="5"/>
  <c r="AN39" i="5"/>
  <c r="AS39" i="5"/>
  <c r="AT39" i="5"/>
  <c r="AV39" i="5"/>
  <c r="AU39" i="5"/>
  <c r="AW39" i="5"/>
  <c r="AX39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AX61" i="5"/>
  <c r="AW61" i="5"/>
  <c r="AV61" i="5"/>
  <c r="AU61" i="5"/>
  <c r="AT61" i="5"/>
  <c r="AS61" i="5"/>
  <c r="AR61" i="5"/>
  <c r="AQ61" i="5"/>
  <c r="AP61" i="5"/>
  <c r="AO61" i="5"/>
  <c r="AY61" i="5"/>
  <c r="F61" i="5"/>
  <c r="E61" i="5"/>
  <c r="G61" i="5"/>
  <c r="AP14" i="5" l="1"/>
  <c r="AV14" i="5"/>
  <c r="AM14" i="5"/>
  <c r="AR14" i="5"/>
  <c r="AT14" i="5"/>
  <c r="AN14" i="5"/>
  <c r="AU14" i="5"/>
  <c r="AL14" i="5"/>
  <c r="AO14" i="5"/>
  <c r="AS14" i="5"/>
  <c r="AW14" i="5"/>
  <c r="AQ14" i="5"/>
  <c r="AX52" i="5"/>
  <c r="AY14" i="5"/>
  <c r="AX14" i="5"/>
  <c r="AI14" i="5"/>
  <c r="AJ14" i="5"/>
  <c r="AF14" i="5"/>
  <c r="AA14" i="5"/>
  <c r="AE14" i="5"/>
  <c r="AD14" i="5"/>
  <c r="AY26" i="5"/>
  <c r="AU52" i="5"/>
  <c r="AK14" i="5"/>
  <c r="AH14" i="5"/>
  <c r="AC14" i="5"/>
  <c r="AB14" i="5"/>
  <c r="AA26" i="5"/>
  <c r="AW52" i="5"/>
  <c r="AV52" i="5"/>
  <c r="AY52" i="5"/>
  <c r="AG14" i="5"/>
  <c r="AL47" i="5"/>
  <c r="AL52" i="5" s="1"/>
  <c r="AJ47" i="5"/>
  <c r="AJ52" i="5" s="1"/>
  <c r="AI47" i="5"/>
  <c r="AI52" i="5" s="1"/>
  <c r="AH47" i="5"/>
  <c r="AH52" i="5" s="1"/>
  <c r="AG47" i="5"/>
  <c r="AG52" i="5" s="1"/>
  <c r="AF47" i="5"/>
  <c r="AF52" i="5" s="1"/>
  <c r="AD47" i="5"/>
  <c r="AD52" i="5" s="1"/>
  <c r="AW26" i="5"/>
  <c r="AU26" i="5"/>
  <c r="AS26" i="5"/>
  <c r="AQ26" i="5"/>
  <c r="AO26" i="5"/>
  <c r="AM26" i="5"/>
  <c r="AK26" i="5"/>
  <c r="AI26" i="5"/>
  <c r="AG26" i="5"/>
  <c r="AE26" i="5"/>
  <c r="AC26" i="5"/>
  <c r="AY55" i="5" l="1"/>
  <c r="AW55" i="5"/>
  <c r="AU55" i="5"/>
  <c r="AG55" i="5"/>
  <c r="AI55" i="5"/>
  <c r="AB26" i="5"/>
  <c r="AD26" i="5"/>
  <c r="AF26" i="5"/>
  <c r="AH26" i="5"/>
  <c r="AJ26" i="5"/>
  <c r="AL26" i="5"/>
  <c r="AN26" i="5"/>
  <c r="AP26" i="5"/>
  <c r="AR26" i="5"/>
  <c r="AT26" i="5"/>
  <c r="AV26" i="5"/>
  <c r="AX26" i="5"/>
  <c r="AN61" i="4"/>
  <c r="AK39" i="4"/>
  <c r="AJ39" i="4"/>
  <c r="AI39" i="4"/>
  <c r="AH39" i="4"/>
  <c r="AG39" i="4"/>
  <c r="AF39" i="4"/>
  <c r="AE39" i="4"/>
  <c r="AD39" i="4"/>
  <c r="AC39" i="4"/>
  <c r="AB39" i="4"/>
  <c r="AA39" i="4"/>
  <c r="AL39" i="4"/>
  <c r="AM39" i="4"/>
  <c r="AS39" i="4"/>
  <c r="AR39" i="4"/>
  <c r="AQ39" i="4"/>
  <c r="AP39" i="4"/>
  <c r="AO39" i="4"/>
  <c r="AN39" i="4"/>
  <c r="AT39" i="4"/>
  <c r="AW39" i="4"/>
  <c r="AW52" i="4" s="1"/>
  <c r="AV39" i="4"/>
  <c r="AV52" i="4" s="1"/>
  <c r="AU39" i="4"/>
  <c r="AU52" i="4" s="1"/>
  <c r="AX39" i="4"/>
  <c r="AX52" i="4" s="1"/>
  <c r="AY39" i="4"/>
  <c r="AY52" i="4" s="1"/>
  <c r="AA61" i="4"/>
  <c r="AX61" i="4"/>
  <c r="AW61" i="4"/>
  <c r="AV61" i="4"/>
  <c r="AU61" i="4"/>
  <c r="AT61" i="4"/>
  <c r="AS61" i="4"/>
  <c r="AR61" i="4"/>
  <c r="AQ61" i="4"/>
  <c r="AP61" i="4"/>
  <c r="AO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Y61" i="4"/>
  <c r="AR26" i="4"/>
  <c r="AX26" i="4"/>
  <c r="AA26" i="4"/>
  <c r="AA14" i="4"/>
  <c r="F61" i="4"/>
  <c r="E61" i="4"/>
  <c r="D61" i="4"/>
  <c r="G61" i="4"/>
  <c r="AX55" i="5" l="1"/>
  <c r="AV55" i="5"/>
  <c r="AJ55" i="5"/>
  <c r="AF55" i="5"/>
  <c r="AL55" i="5"/>
  <c r="AH55" i="5"/>
  <c r="AD55" i="5"/>
  <c r="AL47" i="4"/>
  <c r="AJ47" i="4"/>
  <c r="AI47" i="4"/>
  <c r="AH47" i="4"/>
  <c r="AG47" i="4"/>
  <c r="AG52" i="4" s="1"/>
  <c r="AF47" i="4"/>
  <c r="AD47" i="4"/>
  <c r="AT46" i="4"/>
  <c r="AT46" i="5" s="1"/>
  <c r="AT47" i="5" s="1"/>
  <c r="AT52" i="5" s="1"/>
  <c r="AT55" i="5" s="1"/>
  <c r="AS46" i="4"/>
  <c r="AS46" i="5" s="1"/>
  <c r="AS47" i="5" s="1"/>
  <c r="AS52" i="5" s="1"/>
  <c r="AS55" i="5" s="1"/>
  <c r="AR46" i="4"/>
  <c r="AR46" i="5" s="1"/>
  <c r="AR47" i="5" s="1"/>
  <c r="AR52" i="5" s="1"/>
  <c r="AR55" i="5" s="1"/>
  <c r="AQ46" i="4"/>
  <c r="AQ46" i="5" s="1"/>
  <c r="AQ47" i="5" s="1"/>
  <c r="AQ52" i="5" s="1"/>
  <c r="AQ55" i="5" s="1"/>
  <c r="AP46" i="4"/>
  <c r="AP46" i="5" s="1"/>
  <c r="AP47" i="5" s="1"/>
  <c r="AP52" i="5" s="1"/>
  <c r="AP55" i="5" s="1"/>
  <c r="AO46" i="4"/>
  <c r="AO46" i="5" s="1"/>
  <c r="AO47" i="5" s="1"/>
  <c r="AO52" i="5" s="1"/>
  <c r="AO55" i="5" s="1"/>
  <c r="AN46" i="4"/>
  <c r="AN46" i="5" s="1"/>
  <c r="AN47" i="5" s="1"/>
  <c r="AN52" i="5" s="1"/>
  <c r="AN55" i="5" s="1"/>
  <c r="AM46" i="4"/>
  <c r="AM46" i="5" s="1"/>
  <c r="AM47" i="5" s="1"/>
  <c r="AM52" i="5" s="1"/>
  <c r="AM55" i="5" s="1"/>
  <c r="AK46" i="4"/>
  <c r="AK46" i="5" s="1"/>
  <c r="AK47" i="5" s="1"/>
  <c r="AK52" i="5" s="1"/>
  <c r="AK55" i="5" s="1"/>
  <c r="AE46" i="4"/>
  <c r="AE46" i="5" s="1"/>
  <c r="AE47" i="5" s="1"/>
  <c r="AE52" i="5" s="1"/>
  <c r="AE55" i="5" s="1"/>
  <c r="AC46" i="4"/>
  <c r="AC46" i="5" s="1"/>
  <c r="AC47" i="5" s="1"/>
  <c r="AC52" i="5" s="1"/>
  <c r="AC55" i="5" s="1"/>
  <c r="AB46" i="4"/>
  <c r="AB46" i="5" s="1"/>
  <c r="AB47" i="5" s="1"/>
  <c r="AB52" i="5" s="1"/>
  <c r="AB55" i="5" s="1"/>
  <c r="AA46" i="4"/>
  <c r="AA46" i="5" s="1"/>
  <c r="AA47" i="5" s="1"/>
  <c r="AA52" i="5" s="1"/>
  <c r="AA55" i="5" s="1"/>
  <c r="AL26" i="4"/>
  <c r="AJ26" i="4"/>
  <c r="AI26" i="4"/>
  <c r="AH26" i="4"/>
  <c r="AG26" i="4"/>
  <c r="AF26" i="4"/>
  <c r="AD26" i="4"/>
  <c r="AO26" i="4"/>
  <c r="AK26" i="4"/>
  <c r="AY26" i="4"/>
  <c r="AW26" i="4"/>
  <c r="AU26" i="4"/>
  <c r="AS26" i="4"/>
  <c r="AQ26" i="4"/>
  <c r="AN26" i="4"/>
  <c r="AC26" i="4"/>
  <c r="AL14" i="4"/>
  <c r="AJ14" i="4"/>
  <c r="AI14" i="4"/>
  <c r="AH14" i="4"/>
  <c r="AG14" i="4"/>
  <c r="AF14" i="4"/>
  <c r="AD14" i="4"/>
  <c r="AX14" i="4"/>
  <c r="AX55" i="4" s="1"/>
  <c r="AV14" i="4"/>
  <c r="AT14" i="4"/>
  <c r="AR14" i="4"/>
  <c r="AP14" i="4"/>
  <c r="AN14" i="4"/>
  <c r="AK14" i="4"/>
  <c r="AE14" i="4"/>
  <c r="F61" i="3"/>
  <c r="E61" i="3"/>
  <c r="D61" i="3"/>
  <c r="G61" i="3"/>
  <c r="AA61" i="3"/>
  <c r="AP47" i="4" l="1"/>
  <c r="AP52" i="4" s="1"/>
  <c r="AN47" i="4"/>
  <c r="AN52" i="4" s="1"/>
  <c r="AN55" i="4" s="1"/>
  <c r="AE47" i="4"/>
  <c r="AE52" i="4" s="1"/>
  <c r="AB47" i="4"/>
  <c r="AB52" i="4" s="1"/>
  <c r="AR47" i="4"/>
  <c r="AR52" i="4" s="1"/>
  <c r="AR55" i="4" s="1"/>
  <c r="AJ52" i="4"/>
  <c r="AJ55" i="4" s="1"/>
  <c r="AF52" i="4"/>
  <c r="AF55" i="4" s="1"/>
  <c r="AG55" i="4"/>
  <c r="AH52" i="4"/>
  <c r="AH55" i="4" s="1"/>
  <c r="AD52" i="4"/>
  <c r="AD55" i="4" s="1"/>
  <c r="AL52" i="4"/>
  <c r="AL55" i="4" s="1"/>
  <c r="AI52" i="4"/>
  <c r="AI55" i="4" s="1"/>
  <c r="AT47" i="4"/>
  <c r="AT52" i="4" s="1"/>
  <c r="AB14" i="4"/>
  <c r="AM14" i="4"/>
  <c r="AO14" i="4"/>
  <c r="AQ14" i="4"/>
  <c r="AS14" i="4"/>
  <c r="AU14" i="4"/>
  <c r="AU55" i="4" s="1"/>
  <c r="AW14" i="4"/>
  <c r="AW55" i="4" s="1"/>
  <c r="AY14" i="4"/>
  <c r="AY55" i="4" s="1"/>
  <c r="AB26" i="4"/>
  <c r="AE26" i="4"/>
  <c r="AP26" i="4"/>
  <c r="AT26" i="4"/>
  <c r="AV26" i="4"/>
  <c r="AV55" i="4" s="1"/>
  <c r="AM26" i="4"/>
  <c r="AA47" i="4"/>
  <c r="AA52" i="4" s="1"/>
  <c r="AA55" i="4" s="1"/>
  <c r="AC47" i="4"/>
  <c r="AM47" i="4"/>
  <c r="AM52" i="4" s="1"/>
  <c r="AO47" i="4"/>
  <c r="AQ47" i="4"/>
  <c r="AQ52" i="4" s="1"/>
  <c r="AS47" i="4"/>
  <c r="AK47" i="4"/>
  <c r="AC14" i="4"/>
  <c r="AE39" i="3"/>
  <c r="AD39" i="3"/>
  <c r="AC39" i="3"/>
  <c r="AB39" i="3"/>
  <c r="AA39" i="3"/>
  <c r="AK39" i="3"/>
  <c r="AJ39" i="3"/>
  <c r="AI39" i="3"/>
  <c r="AH39" i="3"/>
  <c r="AG39" i="3"/>
  <c r="AF39" i="3"/>
  <c r="AL39" i="3"/>
  <c r="AM39" i="3"/>
  <c r="AS39" i="3"/>
  <c r="AR39" i="3"/>
  <c r="AQ39" i="3"/>
  <c r="AP39" i="3"/>
  <c r="AO39" i="3"/>
  <c r="AN39" i="3"/>
  <c r="AT39" i="3"/>
  <c r="AU39" i="3"/>
  <c r="AU52" i="3" s="1"/>
  <c r="AV39" i="3"/>
  <c r="AV52" i="3" s="1"/>
  <c r="AX39" i="3"/>
  <c r="AX52" i="3" s="1"/>
  <c r="AW39" i="3"/>
  <c r="AW52" i="3" s="1"/>
  <c r="AY39" i="3"/>
  <c r="AY52" i="3" s="1"/>
  <c r="AT47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Y61" i="3"/>
  <c r="AA26" i="3"/>
  <c r="AY14" i="3"/>
  <c r="AP55" i="4" l="1"/>
  <c r="AE55" i="4"/>
  <c r="AM55" i="4"/>
  <c r="AT55" i="4"/>
  <c r="AB55" i="4"/>
  <c r="AQ55" i="4"/>
  <c r="AT52" i="3"/>
  <c r="AS52" i="4"/>
  <c r="AS55" i="4" s="1"/>
  <c r="AO52" i="4"/>
  <c r="AO55" i="4" s="1"/>
  <c r="AC52" i="4"/>
  <c r="AC55" i="4" s="1"/>
  <c r="AK52" i="4"/>
  <c r="AK55" i="4" s="1"/>
  <c r="AO47" i="3"/>
  <c r="AO52" i="3" s="1"/>
  <c r="AN47" i="3"/>
  <c r="AN52" i="3" s="1"/>
  <c r="AM47" i="3"/>
  <c r="AM52" i="3" s="1"/>
  <c r="AL47" i="3"/>
  <c r="AL52" i="3" s="1"/>
  <c r="AK47" i="3"/>
  <c r="AK52" i="3" s="1"/>
  <c r="AJ47" i="3"/>
  <c r="AJ52" i="3" s="1"/>
  <c r="AI47" i="3"/>
  <c r="AI52" i="3" s="1"/>
  <c r="AH47" i="3"/>
  <c r="AH52" i="3" s="1"/>
  <c r="AG47" i="3"/>
  <c r="AG52" i="3" s="1"/>
  <c r="AF47" i="3"/>
  <c r="AF52" i="3" s="1"/>
  <c r="AD47" i="3"/>
  <c r="AD52" i="3" s="1"/>
  <c r="AB47" i="3"/>
  <c r="AB52" i="3" s="1"/>
  <c r="AC47" i="3"/>
  <c r="AC52" i="3" s="1"/>
  <c r="AS47" i="3"/>
  <c r="AS52" i="3" s="1"/>
  <c r="AR47" i="3"/>
  <c r="AR52" i="3" s="1"/>
  <c r="AQ47" i="3"/>
  <c r="AQ52" i="3" s="1"/>
  <c r="AP47" i="3"/>
  <c r="AP52" i="3" s="1"/>
  <c r="AE47" i="3"/>
  <c r="AE52" i="3" s="1"/>
  <c r="AA47" i="3"/>
  <c r="AA52" i="3" s="1"/>
  <c r="AO26" i="3"/>
  <c r="AM26" i="3"/>
  <c r="AL26" i="3"/>
  <c r="AK26" i="3"/>
  <c r="AJ26" i="3"/>
  <c r="AI26" i="3"/>
  <c r="AH26" i="3"/>
  <c r="AG26" i="3"/>
  <c r="AF26" i="3"/>
  <c r="AD26" i="3"/>
  <c r="AE26" i="3"/>
  <c r="AN26" i="3"/>
  <c r="AC26" i="3"/>
  <c r="AB26" i="3"/>
  <c r="AY26" i="3"/>
  <c r="AY55" i="3" s="1"/>
  <c r="AW26" i="3"/>
  <c r="AU26" i="3"/>
  <c r="AS26" i="3"/>
  <c r="AQ26" i="3"/>
  <c r="AO14" i="3"/>
  <c r="AM14" i="3"/>
  <c r="AL14" i="3"/>
  <c r="AK14" i="3"/>
  <c r="AJ14" i="3"/>
  <c r="AI14" i="3"/>
  <c r="AH14" i="3"/>
  <c r="AG14" i="3"/>
  <c r="AF14" i="3"/>
  <c r="AE14" i="3"/>
  <c r="AD14" i="3"/>
  <c r="AA14" i="3"/>
  <c r="AX14" i="3"/>
  <c r="AW14" i="3"/>
  <c r="AV14" i="3"/>
  <c r="AU14" i="3"/>
  <c r="AT14" i="3"/>
  <c r="AS14" i="3"/>
  <c r="AR14" i="3"/>
  <c r="AQ14" i="3"/>
  <c r="AP14" i="3"/>
  <c r="AN14" i="3"/>
  <c r="AC14" i="3"/>
  <c r="AB14" i="3"/>
  <c r="AU55" i="3" l="1"/>
  <c r="AK55" i="3"/>
  <c r="AQ55" i="3"/>
  <c r="AG55" i="3"/>
  <c r="AW55" i="3"/>
  <c r="AO55" i="3"/>
  <c r="AC55" i="3"/>
  <c r="AB55" i="3"/>
  <c r="AL55" i="3"/>
  <c r="AA55" i="3"/>
  <c r="AD55" i="3"/>
  <c r="AI55" i="3"/>
  <c r="AM55" i="3"/>
  <c r="AH55" i="3"/>
  <c r="AE55" i="3"/>
  <c r="AS55" i="3"/>
  <c r="AF55" i="3"/>
  <c r="AJ55" i="3"/>
  <c r="AN55" i="3"/>
  <c r="AP26" i="3"/>
  <c r="AP55" i="3" s="1"/>
  <c r="AR26" i="3"/>
  <c r="AR55" i="3" s="1"/>
  <c r="AT26" i="3"/>
  <c r="AT55" i="3" s="1"/>
  <c r="AV26" i="3"/>
  <c r="AV55" i="3" s="1"/>
  <c r="AX26" i="3"/>
  <c r="AX55" i="3" s="1"/>
  <c r="AO61" i="2"/>
  <c r="AN39" i="1" l="1"/>
  <c r="AS39" i="2"/>
  <c r="AR39" i="2"/>
  <c r="AQ39" i="2"/>
  <c r="AP39" i="2"/>
  <c r="AO39" i="2"/>
  <c r="AN39" i="2"/>
  <c r="AT39" i="2"/>
  <c r="AM39" i="2"/>
  <c r="AK39" i="2"/>
  <c r="AJ39" i="2"/>
  <c r="AI39" i="2"/>
  <c r="AH39" i="2"/>
  <c r="AG39" i="2"/>
  <c r="AF39" i="2"/>
  <c r="AE39" i="2"/>
  <c r="AD39" i="2"/>
  <c r="AC39" i="2"/>
  <c r="AB39" i="2"/>
  <c r="AA39" i="2"/>
  <c r="AL39" i="2"/>
  <c r="AX39" i="2"/>
  <c r="AX52" i="2" s="1"/>
  <c r="AW39" i="2"/>
  <c r="AW52" i="2" s="1"/>
  <c r="AV39" i="2"/>
  <c r="AV52" i="2" s="1"/>
  <c r="AU39" i="2"/>
  <c r="AU52" i="2" s="1"/>
  <c r="AY39" i="2"/>
  <c r="AY52" i="2" s="1"/>
  <c r="AA39" i="1"/>
  <c r="AX61" i="2"/>
  <c r="AW61" i="2"/>
  <c r="AV61" i="2"/>
  <c r="AU61" i="2"/>
  <c r="AT61" i="2"/>
  <c r="AS61" i="2"/>
  <c r="AR61" i="2"/>
  <c r="AQ61" i="2"/>
  <c r="AP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AY61" i="2"/>
  <c r="AA26" i="2" l="1"/>
  <c r="AA14" i="2"/>
  <c r="G61" i="2"/>
  <c r="F61" i="2"/>
  <c r="E61" i="2"/>
  <c r="D61" i="2"/>
  <c r="AN47" i="2" l="1"/>
  <c r="AN52" i="2" s="1"/>
  <c r="AM47" i="2"/>
  <c r="AM52" i="2" s="1"/>
  <c r="AL47" i="2"/>
  <c r="AL52" i="2" s="1"/>
  <c r="AK47" i="2"/>
  <c r="AK52" i="2" s="1"/>
  <c r="AJ47" i="2"/>
  <c r="AJ52" i="2" s="1"/>
  <c r="AI47" i="2"/>
  <c r="AI52" i="2" s="1"/>
  <c r="AH47" i="2"/>
  <c r="AH52" i="2" s="1"/>
  <c r="AG47" i="2"/>
  <c r="AG52" i="2" s="1"/>
  <c r="AF47" i="2"/>
  <c r="AF52" i="2" s="1"/>
  <c r="AE47" i="2"/>
  <c r="AE52" i="2" s="1"/>
  <c r="AD47" i="2"/>
  <c r="AD52" i="2" s="1"/>
  <c r="AC47" i="2"/>
  <c r="AC52" i="2" s="1"/>
  <c r="AB47" i="2"/>
  <c r="AB52" i="2" s="1"/>
  <c r="AA47" i="2"/>
  <c r="AA52" i="2" s="1"/>
  <c r="AA55" i="2" s="1"/>
  <c r="AO47" i="2"/>
  <c r="AO52" i="2" s="1"/>
  <c r="AL26" i="2"/>
  <c r="AK26" i="2"/>
  <c r="AJ26" i="2"/>
  <c r="AI26" i="2"/>
  <c r="AH26" i="2"/>
  <c r="AG26" i="2"/>
  <c r="AF26" i="2"/>
  <c r="AD26" i="2"/>
  <c r="AC26" i="2"/>
  <c r="AE26" i="2"/>
  <c r="AB26" i="2"/>
  <c r="AN26" i="2"/>
  <c r="AM26" i="2"/>
  <c r="AL14" i="2"/>
  <c r="AK14" i="2"/>
  <c r="AJ14" i="2"/>
  <c r="AI14" i="2"/>
  <c r="AH14" i="2"/>
  <c r="AG14" i="2"/>
  <c r="AF14" i="2"/>
  <c r="AE14" i="2"/>
  <c r="AD14" i="2"/>
  <c r="AY14" i="2"/>
  <c r="AX14" i="2"/>
  <c r="AW14" i="2"/>
  <c r="AV14" i="2"/>
  <c r="AU14" i="2"/>
  <c r="AT14" i="2"/>
  <c r="AS14" i="2"/>
  <c r="AR14" i="2"/>
  <c r="AQ14" i="2"/>
  <c r="AP14" i="2"/>
  <c r="AO14" i="2"/>
  <c r="AM14" i="2"/>
  <c r="AC14" i="2"/>
  <c r="AB14" i="2"/>
  <c r="AH55" i="2" l="1"/>
  <c r="AE55" i="2"/>
  <c r="AM55" i="2"/>
  <c r="AL55" i="2"/>
  <c r="AI55" i="2"/>
  <c r="AC55" i="2"/>
  <c r="AG55" i="2"/>
  <c r="AK55" i="2"/>
  <c r="AD55" i="2"/>
  <c r="AB55" i="2"/>
  <c r="AF55" i="2"/>
  <c r="AJ55" i="2"/>
  <c r="AN14" i="2"/>
  <c r="AN55" i="2" s="1"/>
  <c r="AQ26" i="2"/>
  <c r="AS26" i="2"/>
  <c r="AU26" i="2"/>
  <c r="AU55" i="2" s="1"/>
  <c r="AW26" i="2"/>
  <c r="AW55" i="2" s="1"/>
  <c r="AY26" i="2"/>
  <c r="AY55" i="2" s="1"/>
  <c r="AP47" i="2"/>
  <c r="AP52" i="2" s="1"/>
  <c r="AR47" i="2"/>
  <c r="AR52" i="2" s="1"/>
  <c r="AT47" i="2"/>
  <c r="AT52" i="2" s="1"/>
  <c r="AP26" i="2"/>
  <c r="AR26" i="2"/>
  <c r="AT26" i="2"/>
  <c r="AV26" i="2"/>
  <c r="AV55" i="2" s="1"/>
  <c r="AX26" i="2"/>
  <c r="AX55" i="2" s="1"/>
  <c r="AO26" i="2"/>
  <c r="AO55" i="2" s="1"/>
  <c r="AQ47" i="2"/>
  <c r="AQ52" i="2" s="1"/>
  <c r="AS47" i="2"/>
  <c r="AS52" i="2" s="1"/>
  <c r="AS55" i="2" l="1"/>
  <c r="AQ55" i="2"/>
  <c r="AR55" i="2"/>
  <c r="AP55" i="2"/>
  <c r="AT55" i="2"/>
  <c r="H61" i="1"/>
  <c r="G61" i="1"/>
  <c r="F61" i="1"/>
  <c r="E61" i="1"/>
  <c r="D61" i="1"/>
  <c r="AS61" i="1" l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AX61" i="1" l="1"/>
  <c r="AW61" i="1"/>
  <c r="AV61" i="1"/>
  <c r="AU61" i="1"/>
  <c r="AT61" i="1"/>
  <c r="AY61" i="1"/>
  <c r="AU39" i="1"/>
  <c r="AU52" i="1" s="1"/>
  <c r="AT39" i="1" l="1"/>
  <c r="AK39" i="1"/>
  <c r="AJ39" i="1"/>
  <c r="AI39" i="1"/>
  <c r="AH39" i="1"/>
  <c r="AG39" i="1"/>
  <c r="AF39" i="1"/>
  <c r="AE39" i="1"/>
  <c r="AD39" i="1"/>
  <c r="AC39" i="1"/>
  <c r="AB39" i="1"/>
  <c r="AL39" i="1"/>
  <c r="AM39" i="1"/>
  <c r="AS39" i="1"/>
  <c r="AR39" i="1"/>
  <c r="AQ39" i="1"/>
  <c r="AP39" i="1"/>
  <c r="AO39" i="1"/>
  <c r="AX39" i="1"/>
  <c r="AX52" i="1" s="1"/>
  <c r="AW39" i="1"/>
  <c r="AW52" i="1" s="1"/>
  <c r="AV39" i="1"/>
  <c r="AV52" i="1" s="1"/>
  <c r="AY39" i="1"/>
  <c r="AY52" i="1" s="1"/>
  <c r="AL26" i="1" l="1"/>
  <c r="AW26" i="1"/>
  <c r="AA14" i="1"/>
  <c r="AY26" i="1" l="1"/>
  <c r="AT26" i="1"/>
  <c r="AN47" i="1" l="1"/>
  <c r="AN52" i="1" s="1"/>
  <c r="AL47" i="1"/>
  <c r="AL52" i="1" s="1"/>
  <c r="AK47" i="1"/>
  <c r="AK52" i="1" s="1"/>
  <c r="AJ47" i="1"/>
  <c r="AJ52" i="1" s="1"/>
  <c r="AI47" i="1"/>
  <c r="AI52" i="1" s="1"/>
  <c r="AH47" i="1"/>
  <c r="AH52" i="1" s="1"/>
  <c r="AG47" i="1"/>
  <c r="AG52" i="1" s="1"/>
  <c r="AF47" i="1"/>
  <c r="AF52" i="1" s="1"/>
  <c r="AD47" i="1"/>
  <c r="AD52" i="1" s="1"/>
  <c r="AO47" i="1"/>
  <c r="AO52" i="1" s="1"/>
  <c r="AE47" i="1"/>
  <c r="AE52" i="1" s="1"/>
  <c r="AT47" i="1"/>
  <c r="AT52" i="1" s="1"/>
  <c r="AR47" i="1"/>
  <c r="AR52" i="1" s="1"/>
  <c r="AP47" i="1"/>
  <c r="AP52" i="1" s="1"/>
  <c r="AM47" i="1"/>
  <c r="AM52" i="1" s="1"/>
  <c r="AC47" i="1"/>
  <c r="AC52" i="1" s="1"/>
  <c r="AA47" i="1"/>
  <c r="AA52" i="1" s="1"/>
  <c r="AK26" i="1"/>
  <c r="AJ26" i="1"/>
  <c r="AI26" i="1"/>
  <c r="AH26" i="1"/>
  <c r="AG26" i="1"/>
  <c r="AF26" i="1"/>
  <c r="AD26" i="1"/>
  <c r="AA26" i="1"/>
  <c r="AX26" i="1"/>
  <c r="AV26" i="1"/>
  <c r="AR26" i="1"/>
  <c r="AP26" i="1"/>
  <c r="AN26" i="1"/>
  <c r="AM26" i="1"/>
  <c r="AC26" i="1"/>
  <c r="AO14" i="1"/>
  <c r="AM14" i="1"/>
  <c r="AL14" i="1"/>
  <c r="AK14" i="1"/>
  <c r="AJ14" i="1"/>
  <c r="AI14" i="1"/>
  <c r="AH14" i="1"/>
  <c r="AG14" i="1"/>
  <c r="AF14" i="1"/>
  <c r="AD14" i="1"/>
  <c r="AN14" i="1"/>
  <c r="AE14" i="1"/>
  <c r="AX14" i="1"/>
  <c r="AV14" i="1"/>
  <c r="AT14" i="1"/>
  <c r="AR14" i="1"/>
  <c r="AP14" i="1"/>
  <c r="AB14" i="1"/>
  <c r="AA55" i="1" l="1"/>
  <c r="AX55" i="1"/>
  <c r="AG55" i="1"/>
  <c r="AV55" i="1"/>
  <c r="AD55" i="1"/>
  <c r="AT55" i="1"/>
  <c r="AF55" i="1"/>
  <c r="AH55" i="1"/>
  <c r="AL55" i="1"/>
  <c r="AN55" i="1"/>
  <c r="AR55" i="1"/>
  <c r="AI55" i="1"/>
  <c r="AK55" i="1"/>
  <c r="AM55" i="1"/>
  <c r="AJ55" i="1"/>
  <c r="AP55" i="1"/>
  <c r="AQ47" i="1"/>
  <c r="AQ52" i="1" s="1"/>
  <c r="AS47" i="1"/>
  <c r="AS52" i="1" s="1"/>
  <c r="AC14" i="1"/>
  <c r="AC55" i="1" s="1"/>
  <c r="AQ14" i="1"/>
  <c r="AS14" i="1"/>
  <c r="AU14" i="1"/>
  <c r="AW14" i="1"/>
  <c r="AW55" i="1" s="1"/>
  <c r="AY14" i="1"/>
  <c r="AY55" i="1" s="1"/>
  <c r="AB26" i="1"/>
  <c r="AO26" i="1"/>
  <c r="AO55" i="1" s="1"/>
  <c r="AQ26" i="1"/>
  <c r="AS26" i="1"/>
  <c r="AU26" i="1"/>
  <c r="AE26" i="1"/>
  <c r="AE55" i="1" s="1"/>
  <c r="AB47" i="1"/>
  <c r="AB52" i="1" s="1"/>
  <c r="AU55" i="1" l="1"/>
  <c r="AQ55" i="1"/>
  <c r="AB55" i="1"/>
  <c r="AS55" i="1"/>
</calcChain>
</file>

<file path=xl/sharedStrings.xml><?xml version="1.0" encoding="utf-8"?>
<sst xmlns="http://schemas.openxmlformats.org/spreadsheetml/2006/main" count="546" uniqueCount="114">
  <si>
    <t>TABLE 1.23</t>
  </si>
  <si>
    <t>Fall 1966</t>
  </si>
  <si>
    <t>Fall 1967</t>
  </si>
  <si>
    <t>Fall 1968</t>
  </si>
  <si>
    <t>Fall 1969</t>
  </si>
  <si>
    <t>Fall 1970</t>
  </si>
  <si>
    <t>Fall 1971</t>
  </si>
  <si>
    <t>Fall 1972</t>
  </si>
  <si>
    <t>Fall 1973</t>
  </si>
  <si>
    <t>Fall 1974</t>
  </si>
  <si>
    <t>Fall 1975</t>
  </si>
  <si>
    <t>Fall 1976</t>
  </si>
  <si>
    <t>Fall 1977</t>
  </si>
  <si>
    <t>Fall 1978</t>
  </si>
  <si>
    <t>Fall 1979</t>
  </si>
  <si>
    <t>Fall 1980</t>
  </si>
  <si>
    <t>Fall 1981</t>
  </si>
  <si>
    <t>Fall 1982</t>
  </si>
  <si>
    <t>Fall 1983</t>
  </si>
  <si>
    <t>Fall 1984</t>
  </si>
  <si>
    <t>Fall 1985</t>
  </si>
  <si>
    <t>Fall 1986</t>
  </si>
  <si>
    <t>Fall 1987</t>
  </si>
  <si>
    <t>Fall 1988</t>
  </si>
  <si>
    <t>Fall 1989</t>
  </si>
  <si>
    <t>Fall 1990</t>
  </si>
  <si>
    <t>Fall 1991</t>
  </si>
  <si>
    <t>Fall 1992</t>
  </si>
  <si>
    <t>Fall 1993</t>
  </si>
  <si>
    <t>Fall 1994</t>
  </si>
  <si>
    <t>Fall 1995</t>
  </si>
  <si>
    <t>Fall 1996</t>
  </si>
  <si>
    <t>Fall 1997</t>
  </si>
  <si>
    <t>Fall 1998</t>
  </si>
  <si>
    <t>Fall 1999</t>
  </si>
  <si>
    <t>Fall 2000</t>
  </si>
  <si>
    <t>Fall 2001</t>
  </si>
  <si>
    <t>Fall 2002</t>
  </si>
  <si>
    <t>Fall 2003</t>
  </si>
  <si>
    <t>Fall 2004</t>
  </si>
  <si>
    <t>Fall 2005</t>
  </si>
  <si>
    <t>Fall 2006</t>
  </si>
  <si>
    <t>Fall 2007</t>
  </si>
  <si>
    <t>Fall 2008</t>
  </si>
  <si>
    <t>Fall 2009</t>
  </si>
  <si>
    <t>Fall 2010</t>
  </si>
  <si>
    <t>Fall 2011</t>
  </si>
  <si>
    <t>Fall 2012</t>
  </si>
  <si>
    <t>Fall 2013</t>
  </si>
  <si>
    <t>Harris-Stowe</t>
  </si>
  <si>
    <t>Lincoln</t>
  </si>
  <si>
    <t>Missouri State</t>
  </si>
  <si>
    <t>MSU-West Plains</t>
  </si>
  <si>
    <t>Crowder</t>
  </si>
  <si>
    <t>East Central</t>
  </si>
  <si>
    <t>Jefferson</t>
  </si>
  <si>
    <t>Blue River</t>
  </si>
  <si>
    <t>Longview</t>
  </si>
  <si>
    <t>Maple Woods</t>
  </si>
  <si>
    <t>Penn Valley</t>
  </si>
  <si>
    <t>Pioneer</t>
  </si>
  <si>
    <t>Moberly</t>
  </si>
  <si>
    <t>St. Charles</t>
  </si>
  <si>
    <t>Florissant Valley</t>
  </si>
  <si>
    <t>Forest Park</t>
  </si>
  <si>
    <t>Meramec</t>
  </si>
  <si>
    <t>St. Louis CC</t>
  </si>
  <si>
    <t>State Fair</t>
  </si>
  <si>
    <t>Three Rivers</t>
  </si>
  <si>
    <t>North Central</t>
  </si>
  <si>
    <t>Total MO Public</t>
  </si>
  <si>
    <t>Missouri Total</t>
  </si>
  <si>
    <t>Other U.S. Total</t>
  </si>
  <si>
    <t>Unknown</t>
  </si>
  <si>
    <t>ORIGIN OF UNDERGRADUATE TRANSFERS</t>
  </si>
  <si>
    <t>UNIVERSITY</t>
  </si>
  <si>
    <t>UM-Kansas City</t>
  </si>
  <si>
    <t>UM-St. Louis</t>
  </si>
  <si>
    <t>Missouri S&amp;T</t>
  </si>
  <si>
    <t>Central Missouri</t>
  </si>
  <si>
    <t>Southern Missouri</t>
  </si>
  <si>
    <t>Western Missouri</t>
  </si>
  <si>
    <t>Truman State</t>
  </si>
  <si>
    <t>Northwest Missouri</t>
  </si>
  <si>
    <t>Southeast Missouri</t>
  </si>
  <si>
    <t>SUMMARY</t>
  </si>
  <si>
    <t>Metropolitan</t>
  </si>
  <si>
    <t>Business &amp; Tech.</t>
  </si>
  <si>
    <t>Ozarks Tech.</t>
  </si>
  <si>
    <t>Mineral</t>
  </si>
  <si>
    <t>4-YEAR PUBLIC</t>
  </si>
  <si>
    <t>2-YEAR PUBLIC</t>
  </si>
  <si>
    <t>UM-Columbia</t>
  </si>
  <si>
    <t>Source: DHE 07-2, Institutional Origin of Undergraduate Transfer Students</t>
  </si>
  <si>
    <t>MISSOURI UNIVERSITY OF SCIENCE AND TECHNOLOGY</t>
  </si>
  <si>
    <t>UNIVERSITY OF MISSOURI SYSTEM</t>
  </si>
  <si>
    <t>UNIVERSITY OF MISSOURI-COLUMBIA</t>
  </si>
  <si>
    <t>UNIVERSITY OF MISSOURI-KANSAS CITY</t>
  </si>
  <si>
    <t>UNIVERSITY OF MISSOURI-ST. LOUIS</t>
  </si>
  <si>
    <t>Foreign &amp; U.S. Territory</t>
  </si>
  <si>
    <t>Fall 2014</t>
  </si>
  <si>
    <t>Fall 2015</t>
  </si>
  <si>
    <t>Fall 2016</t>
  </si>
  <si>
    <t>Fall 2017</t>
  </si>
  <si>
    <t>State Tech.</t>
  </si>
  <si>
    <t>Fall 2018</t>
  </si>
  <si>
    <t>Fall 2019</t>
  </si>
  <si>
    <t>Fall 2020</t>
  </si>
  <si>
    <t>Fall 2021</t>
  </si>
  <si>
    <t>Fall 2022</t>
  </si>
  <si>
    <t>Fall 2023</t>
  </si>
  <si>
    <t>Fall 2024</t>
  </si>
  <si>
    <t>Fall 2025</t>
  </si>
  <si>
    <t>UM-IR 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</si>
</sst>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u/>
      <sz val="9"/>
      <color indexed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37" fontId="2" fillId="0" borderId="0"/>
  </cellStyleXfs>
  <cellXfs count="66">
    <xf numFmtId="0" fontId="0" fillId="0" borderId="0" xfId="0"/>
    <xf numFmtId="0" fontId="1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5" fillId="0" borderId="6" xfId="0" applyFont="1" applyBorder="1"/>
    <xf numFmtId="0" fontId="5" fillId="0" borderId="3" xfId="0" applyFont="1" applyBorder="1"/>
    <xf numFmtId="0" fontId="5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2" borderId="0" xfId="0" applyFont="1" applyFill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1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7" fillId="0" borderId="0" xfId="0" applyFont="1"/>
    <xf numFmtId="0" fontId="4" fillId="3" borderId="0" xfId="0" applyFont="1" applyFill="1" applyAlignment="1">
      <alignment vertical="center"/>
    </xf>
    <xf numFmtId="0" fontId="5" fillId="3" borderId="0" xfId="0" applyFont="1" applyFill="1"/>
    <xf numFmtId="9" fontId="5" fillId="0" borderId="11" xfId="0" applyNumberFormat="1" applyFont="1" applyBorder="1"/>
    <xf numFmtId="3" fontId="5" fillId="3" borderId="0" xfId="0" applyNumberFormat="1" applyFont="1" applyFill="1"/>
    <xf numFmtId="3" fontId="5" fillId="0" borderId="0" xfId="0" applyNumberFormat="1" applyFont="1"/>
    <xf numFmtId="3" fontId="5" fillId="0" borderId="4" xfId="0" applyNumberFormat="1" applyFont="1" applyBorder="1"/>
    <xf numFmtId="3" fontId="5" fillId="0" borderId="0" xfId="0" applyNumberFormat="1" applyFont="1" applyAlignment="1">
      <alignment horizontal="right"/>
    </xf>
    <xf numFmtId="3" fontId="5" fillId="2" borderId="0" xfId="0" applyNumberFormat="1" applyFont="1" applyFill="1"/>
    <xf numFmtId="3" fontId="5" fillId="2" borderId="0" xfId="0" applyNumberFormat="1" applyFont="1" applyFill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" fillId="0" borderId="0" xfId="0" applyNumberFormat="1" applyFont="1"/>
    <xf numFmtId="0" fontId="5" fillId="4" borderId="0" xfId="0" applyFont="1" applyFill="1"/>
    <xf numFmtId="0" fontId="4" fillId="5" borderId="0" xfId="0" applyFont="1" applyFill="1" applyAlignment="1">
      <alignment vertical="center"/>
    </xf>
    <xf numFmtId="0" fontId="5" fillId="5" borderId="0" xfId="0" applyFont="1" applyFill="1"/>
    <xf numFmtId="3" fontId="5" fillId="5" borderId="0" xfId="0" applyNumberFormat="1" applyFont="1" applyFill="1"/>
    <xf numFmtId="3" fontId="5" fillId="4" borderId="0" xfId="0" applyNumberFormat="1" applyFont="1" applyFill="1"/>
    <xf numFmtId="3" fontId="5" fillId="4" borderId="0" xfId="0" applyNumberFormat="1" applyFont="1" applyFill="1" applyAlignment="1">
      <alignment horizontal="right"/>
    </xf>
    <xf numFmtId="0" fontId="5" fillId="6" borderId="0" xfId="0" applyFont="1" applyFill="1"/>
    <xf numFmtId="37" fontId="7" fillId="0" borderId="0" xfId="3" applyFont="1"/>
    <xf numFmtId="0" fontId="4" fillId="7" borderId="0" xfId="0" applyFont="1" applyFill="1" applyAlignment="1">
      <alignment vertical="center"/>
    </xf>
    <xf numFmtId="0" fontId="5" fillId="7" borderId="0" xfId="0" applyFont="1" applyFill="1"/>
    <xf numFmtId="3" fontId="5" fillId="7" borderId="0" xfId="0" applyNumberFormat="1" applyFont="1" applyFill="1"/>
    <xf numFmtId="3" fontId="5" fillId="6" borderId="0" xfId="0" applyNumberFormat="1" applyFont="1" applyFill="1"/>
    <xf numFmtId="3" fontId="5" fillId="6" borderId="0" xfId="0" applyNumberFormat="1" applyFont="1" applyFill="1" applyAlignment="1">
      <alignment horizontal="right"/>
    </xf>
    <xf numFmtId="0" fontId="5" fillId="8" borderId="0" xfId="0" applyFont="1" applyFill="1"/>
    <xf numFmtId="0" fontId="5" fillId="0" borderId="12" xfId="0" applyFont="1" applyBorder="1"/>
    <xf numFmtId="0" fontId="1" fillId="0" borderId="12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4" fillId="9" borderId="0" xfId="0" applyFont="1" applyFill="1" applyAlignment="1">
      <alignment vertical="center"/>
    </xf>
    <xf numFmtId="0" fontId="5" fillId="9" borderId="0" xfId="0" applyFont="1" applyFill="1"/>
    <xf numFmtId="3" fontId="5" fillId="9" borderId="0" xfId="0" applyNumberFormat="1" applyFont="1" applyFill="1"/>
    <xf numFmtId="3" fontId="5" fillId="8" borderId="0" xfId="0" applyNumberFormat="1" applyFont="1" applyFill="1"/>
    <xf numFmtId="3" fontId="5" fillId="8" borderId="0" xfId="0" applyNumberFormat="1" applyFont="1" applyFill="1" applyAlignment="1">
      <alignment horizontal="right"/>
    </xf>
    <xf numFmtId="0" fontId="5" fillId="10" borderId="0" xfId="0" applyFont="1" applyFill="1"/>
    <xf numFmtId="0" fontId="4" fillId="11" borderId="0" xfId="0" applyFont="1" applyFill="1" applyAlignment="1">
      <alignment vertical="center"/>
    </xf>
    <xf numFmtId="0" fontId="5" fillId="11" borderId="0" xfId="0" applyFont="1" applyFill="1"/>
    <xf numFmtId="3" fontId="5" fillId="11" borderId="0" xfId="0" applyNumberFormat="1" applyFont="1" applyFill="1"/>
    <xf numFmtId="3" fontId="5" fillId="10" borderId="0" xfId="0" applyNumberFormat="1" applyFont="1" applyFill="1"/>
    <xf numFmtId="3" fontId="5" fillId="10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6" fillId="0" borderId="10" xfId="2" applyFont="1" applyBorder="1" applyAlignment="1" applyProtection="1"/>
    <xf numFmtId="0" fontId="7" fillId="0" borderId="2" xfId="0" applyFont="1" applyBorder="1" applyAlignment="1">
      <alignment horizontal="center"/>
    </xf>
    <xf numFmtId="0" fontId="1" fillId="0" borderId="10" xfId="0" applyFont="1" applyBorder="1" applyAlignment="1"/>
    <xf numFmtId="0" fontId="0" fillId="0" borderId="10" xfId="0" applyBorder="1" applyAlignment="1"/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FFFFCC"/>
      <color rgb="FFFFCCCC"/>
      <color rgb="FFCCFFCC"/>
      <color rgb="FFCCEC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msystem.edu/ums/institutional-effectiveness/ir/dhe072" TargetMode="External"/><Relationship Id="rId2" Type="http://schemas.openxmlformats.org/officeDocument/2006/relationships/hyperlink" Target="https://www.umsystem.edu/ums/fa/ir/dhe072" TargetMode="External"/><Relationship Id="rId1" Type="http://schemas.openxmlformats.org/officeDocument/2006/relationships/hyperlink" Target="http://www.umsystem.edu/ums/fa/planning/dhe072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umsystem.edu/ums/fa/ir/dhe07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msystem.edu/ums/institutional-effectiveness/ir/dhe072" TargetMode="External"/><Relationship Id="rId2" Type="http://schemas.openxmlformats.org/officeDocument/2006/relationships/hyperlink" Target="https://www.umsystem.edu/ums/fa/ir/dhe072" TargetMode="External"/><Relationship Id="rId1" Type="http://schemas.openxmlformats.org/officeDocument/2006/relationships/hyperlink" Target="http://www.umsystem.edu/ums/fa/planning/dhe072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umsystem.edu/ums/fa/ir/dhe072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msystem.edu/ums/institutional-effectiveness/ir/dhe072" TargetMode="External"/><Relationship Id="rId2" Type="http://schemas.openxmlformats.org/officeDocument/2006/relationships/hyperlink" Target="https://www.umsystem.edu/ums/fa/ir/dhe072" TargetMode="External"/><Relationship Id="rId1" Type="http://schemas.openxmlformats.org/officeDocument/2006/relationships/hyperlink" Target="http://www.umsystem.edu/ums/fa/planning/dhe072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umsystem.edu/ums/fa/ir/dhe072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msystem.edu/ums/institutional-effectiveness/ir/dhe072" TargetMode="External"/><Relationship Id="rId2" Type="http://schemas.openxmlformats.org/officeDocument/2006/relationships/hyperlink" Target="https://www.umsystem.edu/ums/fa/ir/dhe072" TargetMode="External"/><Relationship Id="rId1" Type="http://schemas.openxmlformats.org/officeDocument/2006/relationships/hyperlink" Target="http://www.umsystem.edu/ums/fa/planning/dhe072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umsystem.edu/ums/fa/ir/dhe072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msystem.edu/ums/institutional-effectiveness/ir/dhe072" TargetMode="External"/><Relationship Id="rId2" Type="http://schemas.openxmlformats.org/officeDocument/2006/relationships/hyperlink" Target="https://www.umsystem.edu/ums/fa/ir/dhe072" TargetMode="External"/><Relationship Id="rId1" Type="http://schemas.openxmlformats.org/officeDocument/2006/relationships/hyperlink" Target="http://www.umsystem.edu/ums/fa/planning/dhe072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umsystem.edu/ums/fa/ir/dhe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N64"/>
  <sheetViews>
    <sheetView tabSelected="1" workbookViewId="0"/>
  </sheetViews>
  <sheetFormatPr defaultColWidth="9.140625" defaultRowHeight="13.5" customHeight="1" x14ac:dyDescent="0.2"/>
  <cols>
    <col min="1" max="2" width="2.7109375" style="7" customWidth="1"/>
    <col min="3" max="3" width="18.7109375" style="7" customWidth="1"/>
    <col min="4" max="57" width="8.7109375" style="7" hidden="1" customWidth="1"/>
    <col min="58" max="63" width="8.7109375" style="7" customWidth="1"/>
    <col min="64" max="64" width="2.7109375" style="7" customWidth="1"/>
    <col min="65" max="16384" width="9.140625" style="1"/>
  </cols>
  <sheetData>
    <row r="2" spans="1:64" ht="15" customHeight="1" x14ac:dyDescent="0.25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1"/>
    </row>
    <row r="3" spans="1:64" ht="13.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5"/>
    </row>
    <row r="4" spans="1:64" ht="15" customHeight="1" x14ac:dyDescent="0.25">
      <c r="A4" s="2"/>
      <c r="B4" s="16" t="s">
        <v>74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5"/>
    </row>
    <row r="5" spans="1:64" ht="15" customHeight="1" x14ac:dyDescent="0.25">
      <c r="A5" s="2"/>
      <c r="B5" s="16" t="s">
        <v>95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5"/>
    </row>
    <row r="6" spans="1:64" ht="13.5" customHeight="1" thickBot="1" x14ac:dyDescent="0.25">
      <c r="A6" s="6"/>
      <c r="BL6" s="5"/>
    </row>
    <row r="7" spans="1:64" ht="13.5" customHeight="1" thickTop="1" x14ac:dyDescent="0.2">
      <c r="A7" s="6"/>
      <c r="B7" s="13"/>
      <c r="C7" s="43"/>
      <c r="D7" s="44" t="s">
        <v>1</v>
      </c>
      <c r="E7" s="44" t="s">
        <v>2</v>
      </c>
      <c r="F7" s="44" t="s">
        <v>3</v>
      </c>
      <c r="G7" s="44" t="s">
        <v>4</v>
      </c>
      <c r="H7" s="44" t="s">
        <v>5</v>
      </c>
      <c r="I7" s="44" t="s">
        <v>6</v>
      </c>
      <c r="J7" s="44" t="s">
        <v>7</v>
      </c>
      <c r="K7" s="44" t="s">
        <v>8</v>
      </c>
      <c r="L7" s="44" t="s">
        <v>9</v>
      </c>
      <c r="M7" s="44" t="s">
        <v>10</v>
      </c>
      <c r="N7" s="44" t="s">
        <v>11</v>
      </c>
      <c r="O7" s="44" t="s">
        <v>12</v>
      </c>
      <c r="P7" s="44" t="s">
        <v>13</v>
      </c>
      <c r="Q7" s="44" t="s">
        <v>14</v>
      </c>
      <c r="R7" s="44" t="s">
        <v>15</v>
      </c>
      <c r="S7" s="44" t="s">
        <v>16</v>
      </c>
      <c r="T7" s="44" t="s">
        <v>17</v>
      </c>
      <c r="U7" s="44" t="s">
        <v>18</v>
      </c>
      <c r="V7" s="44" t="s">
        <v>19</v>
      </c>
      <c r="W7" s="44" t="s">
        <v>20</v>
      </c>
      <c r="X7" s="44" t="s">
        <v>21</v>
      </c>
      <c r="Y7" s="44" t="s">
        <v>22</v>
      </c>
      <c r="Z7" s="44" t="s">
        <v>23</v>
      </c>
      <c r="AA7" s="45" t="s">
        <v>24</v>
      </c>
      <c r="AB7" s="45" t="s">
        <v>25</v>
      </c>
      <c r="AC7" s="45" t="s">
        <v>26</v>
      </c>
      <c r="AD7" s="45" t="s">
        <v>27</v>
      </c>
      <c r="AE7" s="45" t="s">
        <v>28</v>
      </c>
      <c r="AF7" s="45" t="s">
        <v>29</v>
      </c>
      <c r="AG7" s="45" t="s">
        <v>30</v>
      </c>
      <c r="AH7" s="45" t="s">
        <v>31</v>
      </c>
      <c r="AI7" s="45" t="s">
        <v>32</v>
      </c>
      <c r="AJ7" s="45" t="s">
        <v>33</v>
      </c>
      <c r="AK7" s="45" t="s">
        <v>34</v>
      </c>
      <c r="AL7" s="45" t="s">
        <v>35</v>
      </c>
      <c r="AM7" s="45" t="s">
        <v>36</v>
      </c>
      <c r="AN7" s="45" t="s">
        <v>37</v>
      </c>
      <c r="AO7" s="45" t="s">
        <v>38</v>
      </c>
      <c r="AP7" s="45" t="s">
        <v>39</v>
      </c>
      <c r="AQ7" s="45" t="s">
        <v>40</v>
      </c>
      <c r="AR7" s="45" t="s">
        <v>41</v>
      </c>
      <c r="AS7" s="45" t="s">
        <v>42</v>
      </c>
      <c r="AT7" s="45" t="s">
        <v>43</v>
      </c>
      <c r="AU7" s="45" t="s">
        <v>44</v>
      </c>
      <c r="AV7" s="45" t="s">
        <v>45</v>
      </c>
      <c r="AW7" s="45" t="s">
        <v>46</v>
      </c>
      <c r="AX7" s="45" t="s">
        <v>47</v>
      </c>
      <c r="AY7" s="45" t="s">
        <v>48</v>
      </c>
      <c r="AZ7" s="45" t="s">
        <v>100</v>
      </c>
      <c r="BA7" s="45" t="s">
        <v>101</v>
      </c>
      <c r="BB7" s="45" t="s">
        <v>102</v>
      </c>
      <c r="BC7" s="45" t="s">
        <v>103</v>
      </c>
      <c r="BD7" s="45" t="s">
        <v>105</v>
      </c>
      <c r="BE7" s="45" t="s">
        <v>106</v>
      </c>
      <c r="BF7" s="45" t="s">
        <v>107</v>
      </c>
      <c r="BG7" s="45" t="s">
        <v>108</v>
      </c>
      <c r="BH7" s="45" t="s">
        <v>109</v>
      </c>
      <c r="BI7" s="45" t="s">
        <v>110</v>
      </c>
      <c r="BJ7" s="45" t="s">
        <v>111</v>
      </c>
      <c r="BK7" s="45" t="s">
        <v>112</v>
      </c>
      <c r="BL7" s="5"/>
    </row>
    <row r="8" spans="1:64" ht="13.5" customHeight="1" x14ac:dyDescent="0.2">
      <c r="A8" s="6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"/>
    </row>
    <row r="9" spans="1:64" ht="13.5" customHeight="1" x14ac:dyDescent="0.2">
      <c r="A9" s="6"/>
      <c r="B9" s="52" t="s">
        <v>75</v>
      </c>
      <c r="C9" s="53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"/>
    </row>
    <row r="10" spans="1:64" ht="13.5" customHeight="1" x14ac:dyDescent="0.2">
      <c r="A10" s="6"/>
      <c r="C10" s="7" t="s">
        <v>92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>
        <f>UMKC!AA11+'S&amp;T'!AA11+UMSL!AA11</f>
        <v>202</v>
      </c>
      <c r="AB10" s="21">
        <f>UMKC!AB11+'S&amp;T'!AB11+UMSL!AB11</f>
        <v>187</v>
      </c>
      <c r="AC10" s="21">
        <f>UMKC!AC11+'S&amp;T'!AC11+UMSL!AC11</f>
        <v>203</v>
      </c>
      <c r="AD10" s="21">
        <f>UMKC!AD11+'S&amp;T'!AD11+UMSL!AD11</f>
        <v>165</v>
      </c>
      <c r="AE10" s="21">
        <f>UMKC!AE11+'S&amp;T'!AE11+UMSL!AE11</f>
        <v>155</v>
      </c>
      <c r="AF10" s="21">
        <f>UMKC!AF11+'S&amp;T'!AF11+UMSL!AF11</f>
        <v>173</v>
      </c>
      <c r="AG10" s="21">
        <f>UMKC!AG11+'S&amp;T'!AG11+UMSL!AG11</f>
        <v>149</v>
      </c>
      <c r="AH10" s="21">
        <f>UMKC!AH11+'S&amp;T'!AH11+UMSL!AH11</f>
        <v>154</v>
      </c>
      <c r="AI10" s="21">
        <f>UMKC!AI11+'S&amp;T'!AI11+UMSL!AI11</f>
        <v>147</v>
      </c>
      <c r="AJ10" s="21">
        <f>UMKC!AJ11+'S&amp;T'!AJ11+UMSL!AJ11</f>
        <v>140</v>
      </c>
      <c r="AK10" s="21">
        <f>UMKC!AK11+'S&amp;T'!AK11+UMSL!AK11</f>
        <v>137</v>
      </c>
      <c r="AL10" s="21">
        <f>UMKC!AL11+'S&amp;T'!AL11+UMSL!AL11</f>
        <v>148</v>
      </c>
      <c r="AM10" s="21">
        <f>UMKC!AM11+'S&amp;T'!AM11+UMSL!AM11</f>
        <v>148</v>
      </c>
      <c r="AN10" s="21">
        <f>UMKC!AN11+'S&amp;T'!AN11+UMSL!AN11</f>
        <v>143</v>
      </c>
      <c r="AO10" s="21">
        <f>UMKC!AO11+'S&amp;T'!AO11+UMSL!AO11</f>
        <v>145</v>
      </c>
      <c r="AP10" s="21">
        <f>UMKC!AP11+'S&amp;T'!AP11+UMSL!AP11</f>
        <v>165</v>
      </c>
      <c r="AQ10" s="21">
        <f>UMKC!AQ11+'S&amp;T'!AQ11+UMSL!AQ11</f>
        <v>166</v>
      </c>
      <c r="AR10" s="21">
        <f>UMKC!AR11+'S&amp;T'!AR11+UMSL!AR11</f>
        <v>155</v>
      </c>
      <c r="AS10" s="21">
        <f>UMKC!AS11+'S&amp;T'!AS11+UMSL!AS11</f>
        <v>167</v>
      </c>
      <c r="AT10" s="21">
        <f>UMKC!AT11+'S&amp;T'!AT11+UMSL!AT11</f>
        <v>145</v>
      </c>
      <c r="AU10" s="21">
        <f>UMKC!AU11+'S&amp;T'!AU11+UMSL!AU11</f>
        <v>199</v>
      </c>
      <c r="AV10" s="21">
        <f>UMKC!AV11+'S&amp;T'!AV11+UMSL!AV11</f>
        <v>192</v>
      </c>
      <c r="AW10" s="21">
        <f>UMKC!AW11+'S&amp;T'!AW11+UMSL!AW11</f>
        <v>157</v>
      </c>
      <c r="AX10" s="21">
        <f>UMKC!AX11+'S&amp;T'!AX11+UMSL!AX11</f>
        <v>153</v>
      </c>
      <c r="AY10" s="21">
        <f>UMKC!AY11+'S&amp;T'!AY11+UMSL!AY11</f>
        <v>162</v>
      </c>
      <c r="AZ10" s="21">
        <f>UMKC!AZ11+'S&amp;T'!AZ11+UMSL!AZ11</f>
        <v>163</v>
      </c>
      <c r="BA10" s="21">
        <f>UMKC!BA11+'S&amp;T'!BA11+UMSL!BA11</f>
        <v>177</v>
      </c>
      <c r="BB10" s="21">
        <f>UMKC!BB11+'S&amp;T'!BB11+UMSL!BB11</f>
        <v>150</v>
      </c>
      <c r="BC10" s="21">
        <f>UMKC!BC11+'S&amp;T'!BC11+UMSL!BC11</f>
        <v>138</v>
      </c>
      <c r="BD10" s="21">
        <f>UMKC!BD11+'S&amp;T'!BD11+UMSL!BD11</f>
        <v>117</v>
      </c>
      <c r="BE10" s="21">
        <f>UMKC!BE11+'S&amp;T'!BE11+UMSL!BE11</f>
        <v>99</v>
      </c>
      <c r="BF10" s="21">
        <f>UMKC!BF11+'S&amp;T'!BF11+UMSL!BF11</f>
        <v>101</v>
      </c>
      <c r="BG10" s="21">
        <f>UMKC!BG11+'S&amp;T'!BG11+UMSL!BG11</f>
        <v>99</v>
      </c>
      <c r="BH10" s="21">
        <f>UMKC!BH11+'S&amp;T'!BH11+UMSL!BH11</f>
        <v>100</v>
      </c>
      <c r="BI10" s="21">
        <f>UMKC!BI11+'S&amp;T'!BI11+UMSL!BI11</f>
        <v>75</v>
      </c>
      <c r="BJ10" s="21">
        <f>UMKC!BJ11+'S&amp;T'!BJ11+UMSL!BJ11</f>
        <v>88</v>
      </c>
      <c r="BK10" s="21">
        <f>UMKC!BK11+'S&amp;T'!BK11+UMSL!BK11</f>
        <v>65</v>
      </c>
      <c r="BL10" s="5"/>
    </row>
    <row r="11" spans="1:64" ht="13.5" customHeight="1" x14ac:dyDescent="0.2">
      <c r="A11" s="6"/>
      <c r="C11" s="7" t="s">
        <v>76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>
        <f>MU!AA11+'S&amp;T'!AA12+UMSL!AA12</f>
        <v>46</v>
      </c>
      <c r="AB11" s="21">
        <f>MU!AB11+'S&amp;T'!AB12+UMSL!AB12</f>
        <v>52</v>
      </c>
      <c r="AC11" s="21">
        <f>MU!AC11+'S&amp;T'!AC12+UMSL!AC12</f>
        <v>45</v>
      </c>
      <c r="AD11" s="21">
        <f>MU!AD11+'S&amp;T'!AD12+UMSL!AD12</f>
        <v>38</v>
      </c>
      <c r="AE11" s="21">
        <f>MU!AE11+'S&amp;T'!AE12+UMSL!AE12</f>
        <v>32</v>
      </c>
      <c r="AF11" s="21">
        <f>MU!AF11+'S&amp;T'!AF12+UMSL!AF12</f>
        <v>35</v>
      </c>
      <c r="AG11" s="21">
        <f>MU!AG11+'S&amp;T'!AG12+UMSL!AG12</f>
        <v>23</v>
      </c>
      <c r="AH11" s="21">
        <f>MU!AH11+'S&amp;T'!AH12+UMSL!AH12</f>
        <v>29</v>
      </c>
      <c r="AI11" s="21">
        <f>MU!AI11+'S&amp;T'!AI12+UMSL!AI12</f>
        <v>25</v>
      </c>
      <c r="AJ11" s="21">
        <f>MU!AJ11+'S&amp;T'!AJ12+UMSL!AJ12</f>
        <v>27</v>
      </c>
      <c r="AK11" s="21">
        <f>MU!AK11+'S&amp;T'!AK12+UMSL!AK12</f>
        <v>24</v>
      </c>
      <c r="AL11" s="21">
        <f>MU!AL11+'S&amp;T'!AL12+UMSL!AL12</f>
        <v>32</v>
      </c>
      <c r="AM11" s="21">
        <f>MU!AM11+'S&amp;T'!AM12+UMSL!AM12</f>
        <v>35</v>
      </c>
      <c r="AN11" s="21">
        <f>MU!AN11+'S&amp;T'!AN12+UMSL!AN12</f>
        <v>35</v>
      </c>
      <c r="AO11" s="21">
        <f>MU!AO11+'S&amp;T'!AO12+UMSL!AO12</f>
        <v>46</v>
      </c>
      <c r="AP11" s="21">
        <f>MU!AP11+'S&amp;T'!AP12+UMSL!AP12</f>
        <v>45</v>
      </c>
      <c r="AQ11" s="21">
        <f>MU!AQ11+'S&amp;T'!AQ12+UMSL!AQ12</f>
        <v>23</v>
      </c>
      <c r="AR11" s="21">
        <f>MU!AR11+'S&amp;T'!AR12+UMSL!AR12</f>
        <v>39</v>
      </c>
      <c r="AS11" s="21">
        <f>MU!AS11+'S&amp;T'!AS12+UMSL!AS12</f>
        <v>42</v>
      </c>
      <c r="AT11" s="21">
        <f>MU!AT11+'S&amp;T'!AT12+UMSL!AT12</f>
        <v>41</v>
      </c>
      <c r="AU11" s="21">
        <f>MU!AU11+'S&amp;T'!AU12+UMSL!AU12</f>
        <v>33</v>
      </c>
      <c r="AV11" s="21">
        <f>MU!AV11+'S&amp;T'!AV12+UMSL!AV12</f>
        <v>43</v>
      </c>
      <c r="AW11" s="21">
        <f>MU!AW11+'S&amp;T'!AW12+UMSL!AW12</f>
        <v>43</v>
      </c>
      <c r="AX11" s="21">
        <f>MU!AX11+'S&amp;T'!AX12+UMSL!AX12</f>
        <v>45</v>
      </c>
      <c r="AY11" s="21">
        <f>MU!AY11+'S&amp;T'!AY12+UMSL!AY12</f>
        <v>47</v>
      </c>
      <c r="AZ11" s="21">
        <f>MU!AZ11+'S&amp;T'!AZ12+UMSL!AZ12</f>
        <v>51</v>
      </c>
      <c r="BA11" s="21">
        <f>MU!BA11+'S&amp;T'!BA12+UMSL!BA12</f>
        <v>35</v>
      </c>
      <c r="BB11" s="21">
        <f>MU!BB11+'S&amp;T'!BB12+UMSL!BB12</f>
        <v>36</v>
      </c>
      <c r="BC11" s="21">
        <f>MU!BC11+'S&amp;T'!BC12+UMSL!BC12</f>
        <v>43</v>
      </c>
      <c r="BD11" s="21">
        <f>MU!BD11+'S&amp;T'!BD12+UMSL!BD12</f>
        <v>42</v>
      </c>
      <c r="BE11" s="21">
        <f>MU!BE11+'S&amp;T'!BE12+UMSL!BE12</f>
        <v>32</v>
      </c>
      <c r="BF11" s="21">
        <f>MU!BF11+'S&amp;T'!BF12+UMSL!BF12</f>
        <v>36</v>
      </c>
      <c r="BG11" s="21">
        <f>MU!BG11+'S&amp;T'!BG12+UMSL!BG12</f>
        <v>33</v>
      </c>
      <c r="BH11" s="21">
        <f>MU!BH11+'S&amp;T'!BH12+UMSL!BH12</f>
        <v>40</v>
      </c>
      <c r="BI11" s="21">
        <f>MU!BI11+'S&amp;T'!BI12+UMSL!BI12</f>
        <v>30</v>
      </c>
      <c r="BJ11" s="21">
        <f>MU!BJ11+'S&amp;T'!BJ12+UMSL!BJ12</f>
        <v>31</v>
      </c>
      <c r="BK11" s="21">
        <f>MU!BK11+'S&amp;T'!BK12+UMSL!BK12</f>
        <v>26</v>
      </c>
      <c r="BL11" s="5"/>
    </row>
    <row r="12" spans="1:64" ht="13.5" customHeight="1" x14ac:dyDescent="0.2">
      <c r="A12" s="6"/>
      <c r="C12" s="7" t="s">
        <v>78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>
        <f>MU!AA12+UMKC!AA12+UMSL!AA13</f>
        <v>75</v>
      </c>
      <c r="AB12" s="21">
        <f>MU!AB12+UMKC!AB12+UMSL!AB13</f>
        <v>62</v>
      </c>
      <c r="AC12" s="21">
        <f>MU!AC12+UMKC!AC12+UMSL!AC13</f>
        <v>53</v>
      </c>
      <c r="AD12" s="21">
        <f>MU!AD12+UMKC!AD12+UMSL!AD13</f>
        <v>44</v>
      </c>
      <c r="AE12" s="21">
        <f>MU!AE12+UMKC!AE12+UMSL!AE13</f>
        <v>38</v>
      </c>
      <c r="AF12" s="21">
        <f>MU!AF12+UMKC!AF12+UMSL!AF13</f>
        <v>72</v>
      </c>
      <c r="AG12" s="21">
        <f>MU!AG12+UMKC!AG12+UMSL!AG13</f>
        <v>54</v>
      </c>
      <c r="AH12" s="21">
        <f>MU!AH12+UMKC!AH12+UMSL!AH13</f>
        <v>50</v>
      </c>
      <c r="AI12" s="21">
        <f>MU!AI12+UMKC!AI12+UMSL!AI13</f>
        <v>54</v>
      </c>
      <c r="AJ12" s="21">
        <f>MU!AJ12+UMKC!AJ12+UMSL!AJ13</f>
        <v>54</v>
      </c>
      <c r="AK12" s="21">
        <f>MU!AK12+UMKC!AK12+UMSL!AK13</f>
        <v>35</v>
      </c>
      <c r="AL12" s="21">
        <f>MU!AL12+UMKC!AL12+UMSL!AL13</f>
        <v>33</v>
      </c>
      <c r="AM12" s="21">
        <f>MU!AM12+UMKC!AM12+UMSL!AM13</f>
        <v>38</v>
      </c>
      <c r="AN12" s="21">
        <f>MU!AN12+UMKC!AN12+UMSL!AN13</f>
        <v>34</v>
      </c>
      <c r="AO12" s="21">
        <f>MU!AO12+UMKC!AO12+UMSL!AO13</f>
        <v>34</v>
      </c>
      <c r="AP12" s="21">
        <f>MU!AP12+UMKC!AP12+UMSL!AP13</f>
        <v>42</v>
      </c>
      <c r="AQ12" s="21">
        <f>MU!AQ12+UMKC!AQ12+UMSL!AQ13</f>
        <v>41</v>
      </c>
      <c r="AR12" s="21">
        <f>MU!AR12+UMKC!AR12+UMSL!AR13</f>
        <v>44</v>
      </c>
      <c r="AS12" s="21">
        <f>MU!AS12+UMKC!AS12+UMSL!AS13</f>
        <v>42</v>
      </c>
      <c r="AT12" s="21">
        <f>MU!AT12+UMKC!AT12+UMSL!AT13</f>
        <v>34</v>
      </c>
      <c r="AU12" s="21">
        <f>MU!AU12+UMKC!AU12+UMSL!AU13</f>
        <v>39</v>
      </c>
      <c r="AV12" s="21">
        <f>MU!AV12+UMKC!AV12+UMSL!AV13</f>
        <v>31</v>
      </c>
      <c r="AW12" s="21">
        <f>MU!AW12+UMKC!AW12+UMSL!AW13</f>
        <v>36</v>
      </c>
      <c r="AX12" s="21">
        <f>MU!AX12+UMKC!AX12+UMSL!AX13</f>
        <v>40</v>
      </c>
      <c r="AY12" s="21">
        <f>MU!AY12+UMKC!AY12+UMSL!AY13</f>
        <v>42</v>
      </c>
      <c r="AZ12" s="21">
        <f>MU!AZ12+UMKC!AZ12+UMSL!AZ13</f>
        <v>43</v>
      </c>
      <c r="BA12" s="21">
        <f>MU!BA12+UMKC!BA12+UMSL!BA13</f>
        <v>34</v>
      </c>
      <c r="BB12" s="21">
        <f>MU!BB12+UMKC!BB12+UMSL!BB13</f>
        <v>45</v>
      </c>
      <c r="BC12" s="21">
        <f>MU!BC12+UMKC!BC12+UMSL!BC13</f>
        <v>49</v>
      </c>
      <c r="BD12" s="21">
        <f>MU!BD12+UMKC!BD12+UMSL!BD13</f>
        <v>58</v>
      </c>
      <c r="BE12" s="21">
        <f>MU!BE12+UMKC!BE12+UMSL!BE13</f>
        <v>48</v>
      </c>
      <c r="BF12" s="21">
        <f>MU!BF12+UMKC!BF12+UMSL!BF13</f>
        <v>58</v>
      </c>
      <c r="BG12" s="21">
        <f>MU!BG12+UMKC!BG12+UMSL!BG13</f>
        <v>59</v>
      </c>
      <c r="BH12" s="21">
        <f>MU!BH12+UMKC!BH12+UMSL!BH13</f>
        <v>52</v>
      </c>
      <c r="BI12" s="21">
        <f>MU!BI12+UMKC!BI12+UMSL!BI13</f>
        <v>31</v>
      </c>
      <c r="BJ12" s="21">
        <f>MU!BJ12+UMKC!BJ12+UMSL!BJ13</f>
        <v>35</v>
      </c>
      <c r="BK12" s="21">
        <f>MU!BK12+UMKC!BK12+UMSL!BK13</f>
        <v>29</v>
      </c>
      <c r="BL12" s="5"/>
    </row>
    <row r="13" spans="1:64" ht="13.5" customHeight="1" x14ac:dyDescent="0.2">
      <c r="A13" s="6"/>
      <c r="C13" s="7" t="s">
        <v>77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2">
        <f>MU!AA13+UMKC!AA13+'S&amp;T'!AA13</f>
        <v>75</v>
      </c>
      <c r="AB13" s="22">
        <f>MU!AB13+UMKC!AB13+'S&amp;T'!AB13</f>
        <v>80</v>
      </c>
      <c r="AC13" s="22">
        <f>MU!AC13+UMKC!AC13+'S&amp;T'!AC13</f>
        <v>79</v>
      </c>
      <c r="AD13" s="22">
        <f>MU!AD13+UMKC!AD13+'S&amp;T'!AD13</f>
        <v>66</v>
      </c>
      <c r="AE13" s="22">
        <f>MU!AE13+UMKC!AE13+'S&amp;T'!AE13</f>
        <v>55</v>
      </c>
      <c r="AF13" s="22">
        <f>MU!AF13+UMKC!AF13+'S&amp;T'!AF13</f>
        <v>39</v>
      </c>
      <c r="AG13" s="22">
        <f>MU!AG13+UMKC!AG13+'S&amp;T'!AG13</f>
        <v>34</v>
      </c>
      <c r="AH13" s="22">
        <f>MU!AH13+UMKC!AH13+'S&amp;T'!AH13</f>
        <v>32</v>
      </c>
      <c r="AI13" s="22">
        <f>MU!AI13+UMKC!AI13+'S&amp;T'!AI13</f>
        <v>36</v>
      </c>
      <c r="AJ13" s="22">
        <f>MU!AJ13+UMKC!AJ13+'S&amp;T'!AJ13</f>
        <v>52</v>
      </c>
      <c r="AK13" s="22">
        <f>MU!AK13+UMKC!AK13+'S&amp;T'!AK13</f>
        <v>28</v>
      </c>
      <c r="AL13" s="22">
        <f>MU!AL13+UMKC!AL13+'S&amp;T'!AL13</f>
        <v>30</v>
      </c>
      <c r="AM13" s="22">
        <f>MU!AM13+UMKC!AM13+'S&amp;T'!AM13</f>
        <v>40</v>
      </c>
      <c r="AN13" s="22">
        <f>MU!AN13+UMKC!AN13+'S&amp;T'!AN13</f>
        <v>28</v>
      </c>
      <c r="AO13" s="22">
        <f>MU!AO13+UMKC!AO13+'S&amp;T'!AO13</f>
        <v>22</v>
      </c>
      <c r="AP13" s="22">
        <f>MU!AP13+UMKC!AP13+'S&amp;T'!AP13</f>
        <v>33</v>
      </c>
      <c r="AQ13" s="22">
        <f>MU!AQ13+UMKC!AQ13+'S&amp;T'!AQ13</f>
        <v>34</v>
      </c>
      <c r="AR13" s="22">
        <f>MU!AR13+UMKC!AR13+'S&amp;T'!AR13</f>
        <v>28</v>
      </c>
      <c r="AS13" s="22">
        <f>MU!AS13+UMKC!AS13+'S&amp;T'!AS13</f>
        <v>27</v>
      </c>
      <c r="AT13" s="22">
        <f>MU!AT13+UMKC!AT13+'S&amp;T'!AT13</f>
        <v>41</v>
      </c>
      <c r="AU13" s="22">
        <f>MU!AU13+UMKC!AU13+'S&amp;T'!AU13</f>
        <v>22</v>
      </c>
      <c r="AV13" s="22">
        <f>MU!AV13+UMKC!AV13+'S&amp;T'!AV13</f>
        <v>29</v>
      </c>
      <c r="AW13" s="22">
        <f>MU!AW13+UMKC!AW13+'S&amp;T'!AW13</f>
        <v>32</v>
      </c>
      <c r="AX13" s="22">
        <f>MU!AX13+UMKC!AX13+'S&amp;T'!AX13</f>
        <v>23</v>
      </c>
      <c r="AY13" s="22">
        <f>MU!AY13+UMKC!AY13+'S&amp;T'!AY13</f>
        <v>30</v>
      </c>
      <c r="AZ13" s="22">
        <f>MU!AZ13+UMKC!AZ13+'S&amp;T'!AZ13</f>
        <v>17</v>
      </c>
      <c r="BA13" s="22">
        <f>MU!BA13+UMKC!BA13+'S&amp;T'!BA13</f>
        <v>25</v>
      </c>
      <c r="BB13" s="22">
        <f>MU!BB13+UMKC!BB13+'S&amp;T'!BB13</f>
        <v>21</v>
      </c>
      <c r="BC13" s="22">
        <f>MU!BC13+UMKC!BC13+'S&amp;T'!BC13</f>
        <v>28</v>
      </c>
      <c r="BD13" s="22">
        <f>MU!BD13+UMKC!BD13+'S&amp;T'!BD13</f>
        <v>16</v>
      </c>
      <c r="BE13" s="22">
        <f>MU!BE13+UMKC!BE13+'S&amp;T'!BE13</f>
        <v>16</v>
      </c>
      <c r="BF13" s="22">
        <f>MU!BF13+UMKC!BF13+'S&amp;T'!BF13</f>
        <v>14</v>
      </c>
      <c r="BG13" s="22">
        <f>MU!BG13+UMKC!BG13+'S&amp;T'!BG13</f>
        <v>28</v>
      </c>
      <c r="BH13" s="22">
        <f>MU!BH13+UMKC!BH13+'S&amp;T'!BH13</f>
        <v>21</v>
      </c>
      <c r="BI13" s="22">
        <f>MU!BI13+UMKC!BI13+'S&amp;T'!BI13</f>
        <v>17</v>
      </c>
      <c r="BJ13" s="22">
        <f>MU!BJ13+UMKC!BJ13+'S&amp;T'!BJ13</f>
        <v>11</v>
      </c>
      <c r="BK13" s="22">
        <f>MU!BK13+UMKC!BK13+'S&amp;T'!BK13</f>
        <v>18</v>
      </c>
      <c r="BL13" s="5"/>
    </row>
    <row r="14" spans="1:64" ht="13.5" customHeight="1" x14ac:dyDescent="0.2">
      <c r="A14" s="6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>
        <f t="shared" ref="AA14:AX14" si="0">SUM(AA10:AA13)</f>
        <v>398</v>
      </c>
      <c r="AB14" s="21">
        <f t="shared" si="0"/>
        <v>381</v>
      </c>
      <c r="AC14" s="21">
        <f t="shared" si="0"/>
        <v>380</v>
      </c>
      <c r="AD14" s="21">
        <f t="shared" si="0"/>
        <v>313</v>
      </c>
      <c r="AE14" s="21">
        <f t="shared" si="0"/>
        <v>280</v>
      </c>
      <c r="AF14" s="21">
        <f t="shared" si="0"/>
        <v>319</v>
      </c>
      <c r="AG14" s="21">
        <f t="shared" si="0"/>
        <v>260</v>
      </c>
      <c r="AH14" s="21">
        <f t="shared" si="0"/>
        <v>265</v>
      </c>
      <c r="AI14" s="21">
        <f t="shared" si="0"/>
        <v>262</v>
      </c>
      <c r="AJ14" s="21">
        <f t="shared" si="0"/>
        <v>273</v>
      </c>
      <c r="AK14" s="21">
        <f t="shared" si="0"/>
        <v>224</v>
      </c>
      <c r="AL14" s="21">
        <f t="shared" si="0"/>
        <v>243</v>
      </c>
      <c r="AM14" s="21">
        <f t="shared" si="0"/>
        <v>261</v>
      </c>
      <c r="AN14" s="21">
        <f t="shared" si="0"/>
        <v>240</v>
      </c>
      <c r="AO14" s="21">
        <f t="shared" si="0"/>
        <v>247</v>
      </c>
      <c r="AP14" s="21">
        <f t="shared" si="0"/>
        <v>285</v>
      </c>
      <c r="AQ14" s="21">
        <f t="shared" si="0"/>
        <v>264</v>
      </c>
      <c r="AR14" s="21">
        <f t="shared" si="0"/>
        <v>266</v>
      </c>
      <c r="AS14" s="21">
        <f t="shared" si="0"/>
        <v>278</v>
      </c>
      <c r="AT14" s="21">
        <f t="shared" si="0"/>
        <v>261</v>
      </c>
      <c r="AU14" s="21">
        <f t="shared" si="0"/>
        <v>293</v>
      </c>
      <c r="AV14" s="21">
        <f t="shared" si="0"/>
        <v>295</v>
      </c>
      <c r="AW14" s="21">
        <f t="shared" si="0"/>
        <v>268</v>
      </c>
      <c r="AX14" s="21">
        <f t="shared" si="0"/>
        <v>261</v>
      </c>
      <c r="AY14" s="21">
        <f t="shared" ref="AY14:BD14" si="1">SUM(AY10:AY13)</f>
        <v>281</v>
      </c>
      <c r="AZ14" s="21">
        <f t="shared" si="1"/>
        <v>274</v>
      </c>
      <c r="BA14" s="21">
        <f t="shared" si="1"/>
        <v>271</v>
      </c>
      <c r="BB14" s="21">
        <f t="shared" si="1"/>
        <v>252</v>
      </c>
      <c r="BC14" s="21">
        <f t="shared" si="1"/>
        <v>258</v>
      </c>
      <c r="BD14" s="21">
        <f t="shared" si="1"/>
        <v>233</v>
      </c>
      <c r="BE14" s="21">
        <f t="shared" ref="BE14:BF14" si="2">SUM(BE10:BE13)</f>
        <v>195</v>
      </c>
      <c r="BF14" s="21">
        <f t="shared" si="2"/>
        <v>209</v>
      </c>
      <c r="BG14" s="21">
        <f t="shared" ref="BG14:BH14" si="3">SUM(BG10:BG13)</f>
        <v>219</v>
      </c>
      <c r="BH14" s="21">
        <f t="shared" si="3"/>
        <v>213</v>
      </c>
      <c r="BI14" s="21">
        <f t="shared" ref="BI14:BJ14" si="4">SUM(BI10:BI13)</f>
        <v>153</v>
      </c>
      <c r="BJ14" s="21">
        <f t="shared" si="4"/>
        <v>165</v>
      </c>
      <c r="BK14" s="21">
        <f t="shared" ref="BK14" si="5">SUM(BK10:BK13)</f>
        <v>138</v>
      </c>
      <c r="BL14" s="5"/>
    </row>
    <row r="15" spans="1:64" ht="13.5" customHeight="1" x14ac:dyDescent="0.2">
      <c r="A15" s="6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5"/>
    </row>
    <row r="16" spans="1:64" ht="13.5" customHeight="1" x14ac:dyDescent="0.2">
      <c r="A16" s="6"/>
      <c r="B16" s="52" t="s">
        <v>90</v>
      </c>
      <c r="C16" s="53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"/>
    </row>
    <row r="17" spans="1:64" ht="13.5" customHeight="1" x14ac:dyDescent="0.2">
      <c r="A17" s="6"/>
      <c r="C17" s="7" t="s">
        <v>79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>
        <f>MU!AA17+UMKC!AA17+'S&amp;T'!AA17+UMSL!AA17</f>
        <v>122</v>
      </c>
      <c r="AB17" s="21">
        <f>MU!AB17+UMKC!AB17+'S&amp;T'!AB17+UMSL!AB17</f>
        <v>129</v>
      </c>
      <c r="AC17" s="21">
        <f>MU!AC17+UMKC!AC17+'S&amp;T'!AC17+UMSL!AC17</f>
        <v>110</v>
      </c>
      <c r="AD17" s="21">
        <f>MU!AD17+UMKC!AD17+'S&amp;T'!AD17+UMSL!AD17</f>
        <v>98</v>
      </c>
      <c r="AE17" s="21">
        <f>MU!AE17+UMKC!AE17+'S&amp;T'!AE17+UMSL!AE17</f>
        <v>91</v>
      </c>
      <c r="AF17" s="21">
        <f>MU!AF17+UMKC!AF17+'S&amp;T'!AF17+UMSL!AF17</f>
        <v>80</v>
      </c>
      <c r="AG17" s="21">
        <f>MU!AG17+UMKC!AG17+'S&amp;T'!AG17+UMSL!AG17</f>
        <v>75</v>
      </c>
      <c r="AH17" s="21">
        <f>MU!AH17+UMKC!AH17+'S&amp;T'!AH17+UMSL!AH17</f>
        <v>64</v>
      </c>
      <c r="AI17" s="21">
        <f>MU!AI17+UMKC!AI17+'S&amp;T'!AI17+UMSL!AI17</f>
        <v>65</v>
      </c>
      <c r="AJ17" s="21">
        <f>MU!AJ17+UMKC!AJ17+'S&amp;T'!AJ17+UMSL!AJ17</f>
        <v>62</v>
      </c>
      <c r="AK17" s="21">
        <f>MU!AK17+UMKC!AK17+'S&amp;T'!AK17+UMSL!AK17</f>
        <v>55</v>
      </c>
      <c r="AL17" s="21">
        <f>MU!AL17+UMKC!AL17+'S&amp;T'!AL17+UMSL!AL17</f>
        <v>80</v>
      </c>
      <c r="AM17" s="21">
        <f>MU!AM17+UMKC!AM17+'S&amp;T'!AM17+UMSL!AM17</f>
        <v>78</v>
      </c>
      <c r="AN17" s="21">
        <f>MU!AN17+UMKC!AN17+'S&amp;T'!AN17+UMSL!AN17</f>
        <v>80</v>
      </c>
      <c r="AO17" s="21">
        <f>MU!AO17+UMKC!AO17+'S&amp;T'!AO17+UMSL!AO17</f>
        <v>85</v>
      </c>
      <c r="AP17" s="21">
        <f>MU!AP17+UMKC!AP17+'S&amp;T'!AP17+UMSL!AP17</f>
        <v>60</v>
      </c>
      <c r="AQ17" s="21">
        <f>MU!AQ17+UMKC!AQ17+'S&amp;T'!AQ17+UMSL!AQ17</f>
        <v>92</v>
      </c>
      <c r="AR17" s="21">
        <f>MU!AR17+UMKC!AR17+'S&amp;T'!AR17+UMSL!AR17</f>
        <v>65</v>
      </c>
      <c r="AS17" s="21">
        <f>MU!AS17+UMKC!AS17+'S&amp;T'!AS17+UMSL!AS17</f>
        <v>55</v>
      </c>
      <c r="AT17" s="21">
        <f>MU!AT17+UMKC!AT17+'S&amp;T'!AT17+UMSL!AT17</f>
        <v>72</v>
      </c>
      <c r="AU17" s="21">
        <f>MU!AU17+UMKC!AU17+'S&amp;T'!AU17+UMSL!AU17</f>
        <v>72</v>
      </c>
      <c r="AV17" s="21">
        <f>MU!AV17+UMKC!AV17+'S&amp;T'!AV17+UMSL!AV17</f>
        <v>73</v>
      </c>
      <c r="AW17" s="21">
        <f>MU!AW17+UMKC!AW17+'S&amp;T'!AW17+UMSL!AW17</f>
        <v>69</v>
      </c>
      <c r="AX17" s="21">
        <f>MU!AX17+UMKC!AX17+'S&amp;T'!AX17+UMSL!AX17</f>
        <v>79</v>
      </c>
      <c r="AY17" s="21">
        <f>MU!AY17+UMKC!AY17+'S&amp;T'!AY17+UMSL!AY17</f>
        <v>55</v>
      </c>
      <c r="AZ17" s="21">
        <f>MU!AZ17+UMKC!AZ17+'S&amp;T'!AZ17+UMSL!AZ17</f>
        <v>71</v>
      </c>
      <c r="BA17" s="21">
        <f>MU!BA17+UMKC!BA17+'S&amp;T'!BA17+UMSL!BA17</f>
        <v>53</v>
      </c>
      <c r="BB17" s="21">
        <f>MU!BB17+UMKC!BB17+'S&amp;T'!BB17+UMSL!BB17</f>
        <v>53</v>
      </c>
      <c r="BC17" s="21">
        <f>MU!BC17+UMKC!BC17+'S&amp;T'!BC17+UMSL!BC17</f>
        <v>49</v>
      </c>
      <c r="BD17" s="21">
        <f>MU!BD17+UMKC!BD17+'S&amp;T'!BD17+UMSL!BD17</f>
        <v>53</v>
      </c>
      <c r="BE17" s="21">
        <f>MU!BE17+UMKC!BE17+'S&amp;T'!BE17+UMSL!BE17</f>
        <v>38</v>
      </c>
      <c r="BF17" s="21">
        <f>MU!BF17+UMKC!BF17+'S&amp;T'!BF17+UMSL!BF17</f>
        <v>49</v>
      </c>
      <c r="BG17" s="21">
        <f>MU!BG17+UMKC!BG17+'S&amp;T'!BG17+UMSL!BG17</f>
        <v>39</v>
      </c>
      <c r="BH17" s="21">
        <f>MU!BH17+UMKC!BH17+'S&amp;T'!BH17+UMSL!BH17</f>
        <v>40</v>
      </c>
      <c r="BI17" s="21">
        <f>MU!BI17+UMKC!BI17+'S&amp;T'!BI17+UMSL!BI17</f>
        <v>34</v>
      </c>
      <c r="BJ17" s="21">
        <f>MU!BJ17+UMKC!BJ17+'S&amp;T'!BJ17+UMSL!BJ17</f>
        <v>30</v>
      </c>
      <c r="BK17" s="21">
        <f>MU!BK17+UMKC!BK17+'S&amp;T'!BK17+UMSL!BK17</f>
        <v>23</v>
      </c>
      <c r="BL17" s="5"/>
    </row>
    <row r="18" spans="1:64" ht="13.5" customHeight="1" x14ac:dyDescent="0.2">
      <c r="A18" s="6"/>
      <c r="C18" s="7" t="s">
        <v>49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>
        <f>MU!AA18+UMKC!AA18+'S&amp;T'!AA18+UMSL!AA18</f>
        <v>14</v>
      </c>
      <c r="AB18" s="21">
        <f>MU!AB18+UMKC!AB18+'S&amp;T'!AB18+UMSL!AB18</f>
        <v>19</v>
      </c>
      <c r="AC18" s="21">
        <f>MU!AC18+UMKC!AC18+'S&amp;T'!AC18+UMSL!AC18</f>
        <v>14</v>
      </c>
      <c r="AD18" s="21">
        <f>MU!AD18+UMKC!AD18+'S&amp;T'!AD18+UMSL!AD18</f>
        <v>8</v>
      </c>
      <c r="AE18" s="21">
        <f>MU!AE18+UMKC!AE18+'S&amp;T'!AE18+UMSL!AE18</f>
        <v>25</v>
      </c>
      <c r="AF18" s="21">
        <f>MU!AF18+UMKC!AF18+'S&amp;T'!AF18+UMSL!AF18</f>
        <v>18</v>
      </c>
      <c r="AG18" s="21">
        <f>MU!AG18+UMKC!AG18+'S&amp;T'!AG18+UMSL!AG18</f>
        <v>12</v>
      </c>
      <c r="AH18" s="21">
        <f>MU!AH18+UMKC!AH18+'S&amp;T'!AH18+UMSL!AH18</f>
        <v>23</v>
      </c>
      <c r="AI18" s="21">
        <f>MU!AI18+UMKC!AI18+'S&amp;T'!AI18+UMSL!AI18</f>
        <v>18</v>
      </c>
      <c r="AJ18" s="21">
        <f>MU!AJ18+UMKC!AJ18+'S&amp;T'!AJ18+UMSL!AJ18</f>
        <v>26</v>
      </c>
      <c r="AK18" s="21">
        <f>MU!AK18+UMKC!AK18+'S&amp;T'!AK18+UMSL!AK18</f>
        <v>17</v>
      </c>
      <c r="AL18" s="21">
        <f>MU!AL18+UMKC!AL18+'S&amp;T'!AL18+UMSL!AL18</f>
        <v>31</v>
      </c>
      <c r="AM18" s="21">
        <f>MU!AM18+UMKC!AM18+'S&amp;T'!AM18+UMSL!AM18</f>
        <v>21</v>
      </c>
      <c r="AN18" s="21">
        <f>MU!AN18+UMKC!AN18+'S&amp;T'!AN18+UMSL!AN18</f>
        <v>21</v>
      </c>
      <c r="AO18" s="21">
        <f>MU!AO18+UMKC!AO18+'S&amp;T'!AO18+UMSL!AO18</f>
        <v>13</v>
      </c>
      <c r="AP18" s="21">
        <f>MU!AP18+UMKC!AP18+'S&amp;T'!AP18+UMSL!AP18</f>
        <v>14</v>
      </c>
      <c r="AQ18" s="21">
        <f>MU!AQ18+UMKC!AQ18+'S&amp;T'!AQ18+UMSL!AQ18</f>
        <v>16</v>
      </c>
      <c r="AR18" s="21">
        <f>MU!AR18+UMKC!AR18+'S&amp;T'!AR18+UMSL!AR18</f>
        <v>20</v>
      </c>
      <c r="AS18" s="21">
        <f>MU!AS18+UMKC!AS18+'S&amp;T'!AS18+UMSL!AS18</f>
        <v>28</v>
      </c>
      <c r="AT18" s="21">
        <f>MU!AT18+UMKC!AT18+'S&amp;T'!AT18+UMSL!AT18</f>
        <v>28</v>
      </c>
      <c r="AU18" s="21">
        <f>MU!AU18+UMKC!AU18+'S&amp;T'!AU18+UMSL!AU18</f>
        <v>29</v>
      </c>
      <c r="AV18" s="21">
        <f>MU!AV18+UMKC!AV18+'S&amp;T'!AV18+UMSL!AV18</f>
        <v>32</v>
      </c>
      <c r="AW18" s="21">
        <f>MU!AW18+UMKC!AW18+'S&amp;T'!AW18+UMSL!AW18</f>
        <v>27</v>
      </c>
      <c r="AX18" s="21">
        <f>MU!AX18+UMKC!AX18+'S&amp;T'!AX18+UMSL!AX18</f>
        <v>23</v>
      </c>
      <c r="AY18" s="21">
        <f>MU!AY18+UMKC!AY18+'S&amp;T'!AY18+UMSL!AY18</f>
        <v>22</v>
      </c>
      <c r="AZ18" s="21">
        <f>MU!AZ18+UMKC!AZ18+'S&amp;T'!AZ18+UMSL!AZ18</f>
        <v>20</v>
      </c>
      <c r="BA18" s="21">
        <f>MU!BA18+UMKC!BA18+'S&amp;T'!BA18+UMSL!BA18</f>
        <v>9</v>
      </c>
      <c r="BB18" s="21">
        <f>MU!BB18+UMKC!BB18+'S&amp;T'!BB18+UMSL!BB18</f>
        <v>12</v>
      </c>
      <c r="BC18" s="21">
        <f>MU!BC18+UMKC!BC18+'S&amp;T'!BC18+UMSL!BC18</f>
        <v>6</v>
      </c>
      <c r="BD18" s="21">
        <f>MU!BD18+UMKC!BD18+'S&amp;T'!BD18+UMSL!BD18</f>
        <v>13</v>
      </c>
      <c r="BE18" s="21">
        <f>MU!BE18+UMKC!BE18+'S&amp;T'!BE18+UMSL!BE18</f>
        <v>7</v>
      </c>
      <c r="BF18" s="21">
        <f>MU!BF18+UMKC!BF18+'S&amp;T'!BF18+UMSL!BF18</f>
        <v>10</v>
      </c>
      <c r="BG18" s="21">
        <f>MU!BG18+UMKC!BG18+'S&amp;T'!BG18+UMSL!BG18</f>
        <v>4</v>
      </c>
      <c r="BH18" s="21">
        <f>MU!BH18+UMKC!BH18+'S&amp;T'!BH18+UMSL!BH18</f>
        <v>9</v>
      </c>
      <c r="BI18" s="21">
        <f>MU!BI18+UMKC!BI18+'S&amp;T'!BI18+UMSL!BI18</f>
        <v>9</v>
      </c>
      <c r="BJ18" s="21">
        <f>MU!BJ18+UMKC!BJ18+'S&amp;T'!BJ18+UMSL!BJ18</f>
        <v>12</v>
      </c>
      <c r="BK18" s="21">
        <f>MU!BK18+UMKC!BK18+'S&amp;T'!BK18+UMSL!BK18</f>
        <v>4</v>
      </c>
      <c r="BL18" s="5"/>
    </row>
    <row r="19" spans="1:64" ht="13.5" customHeight="1" x14ac:dyDescent="0.2">
      <c r="A19" s="6"/>
      <c r="C19" s="7" t="s">
        <v>50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>
        <f>MU!AA19+UMKC!AA19+'S&amp;T'!AA19+UMSL!AA19</f>
        <v>43</v>
      </c>
      <c r="AB19" s="21">
        <f>MU!AB19+UMKC!AB19+'S&amp;T'!AB19+UMSL!AB19</f>
        <v>40</v>
      </c>
      <c r="AC19" s="21">
        <f>MU!AC19+UMKC!AC19+'S&amp;T'!AC19+UMSL!AC19</f>
        <v>31</v>
      </c>
      <c r="AD19" s="21">
        <f>MU!AD19+UMKC!AD19+'S&amp;T'!AD19+UMSL!AD19</f>
        <v>41</v>
      </c>
      <c r="AE19" s="21">
        <f>MU!AE19+UMKC!AE19+'S&amp;T'!AE19+UMSL!AE19</f>
        <v>46</v>
      </c>
      <c r="AF19" s="21">
        <f>MU!AF19+UMKC!AF19+'S&amp;T'!AF19+UMSL!AF19</f>
        <v>43</v>
      </c>
      <c r="AG19" s="21">
        <f>MU!AG19+UMKC!AG19+'S&amp;T'!AG19+UMSL!AG19</f>
        <v>44</v>
      </c>
      <c r="AH19" s="21">
        <f>MU!AH19+UMKC!AH19+'S&amp;T'!AH19+UMSL!AH19</f>
        <v>46</v>
      </c>
      <c r="AI19" s="21">
        <f>MU!AI19+UMKC!AI19+'S&amp;T'!AI19+UMSL!AI19</f>
        <v>41</v>
      </c>
      <c r="AJ19" s="21">
        <f>MU!AJ19+UMKC!AJ19+'S&amp;T'!AJ19+UMSL!AJ19</f>
        <v>39</v>
      </c>
      <c r="AK19" s="21">
        <f>MU!AK19+UMKC!AK19+'S&amp;T'!AK19+UMSL!AK19</f>
        <v>29</v>
      </c>
      <c r="AL19" s="21">
        <f>MU!AL19+UMKC!AL19+'S&amp;T'!AL19+UMSL!AL19</f>
        <v>38</v>
      </c>
      <c r="AM19" s="21">
        <f>MU!AM19+UMKC!AM19+'S&amp;T'!AM19+UMSL!AM19</f>
        <v>39</v>
      </c>
      <c r="AN19" s="21">
        <f>MU!AN19+UMKC!AN19+'S&amp;T'!AN19+UMSL!AN19</f>
        <v>37</v>
      </c>
      <c r="AO19" s="21">
        <f>MU!AO19+UMKC!AO19+'S&amp;T'!AO19+UMSL!AO19</f>
        <v>36</v>
      </c>
      <c r="AP19" s="21">
        <f>MU!AP19+UMKC!AP19+'S&amp;T'!AP19+UMSL!AP19</f>
        <v>27</v>
      </c>
      <c r="AQ19" s="21">
        <f>MU!AQ19+UMKC!AQ19+'S&amp;T'!AQ19+UMSL!AQ19</f>
        <v>41</v>
      </c>
      <c r="AR19" s="21">
        <f>MU!AR19+UMKC!AR19+'S&amp;T'!AR19+UMSL!AR19</f>
        <v>36</v>
      </c>
      <c r="AS19" s="21">
        <f>MU!AS19+UMKC!AS19+'S&amp;T'!AS19+UMSL!AS19</f>
        <v>14</v>
      </c>
      <c r="AT19" s="21">
        <f>MU!AT19+UMKC!AT19+'S&amp;T'!AT19+UMSL!AT19</f>
        <v>29</v>
      </c>
      <c r="AU19" s="21">
        <f>MU!AU19+UMKC!AU19+'S&amp;T'!AU19+UMSL!AU19</f>
        <v>49</v>
      </c>
      <c r="AV19" s="21">
        <f>MU!AV19+UMKC!AV19+'S&amp;T'!AV19+UMSL!AV19</f>
        <v>25</v>
      </c>
      <c r="AW19" s="21">
        <f>MU!AW19+UMKC!AW19+'S&amp;T'!AW19+UMSL!AW19</f>
        <v>34</v>
      </c>
      <c r="AX19" s="21">
        <f>MU!AX19+UMKC!AX19+'S&amp;T'!AX19+UMSL!AX19</f>
        <v>27</v>
      </c>
      <c r="AY19" s="21">
        <f>MU!AY19+UMKC!AY19+'S&amp;T'!AY19+UMSL!AY19</f>
        <v>15</v>
      </c>
      <c r="AZ19" s="21">
        <f>MU!AZ19+UMKC!AZ19+'S&amp;T'!AZ19+UMSL!AZ19</f>
        <v>22</v>
      </c>
      <c r="BA19" s="21">
        <f>MU!BA19+UMKC!BA19+'S&amp;T'!BA19+UMSL!BA19</f>
        <v>22</v>
      </c>
      <c r="BB19" s="21">
        <f>MU!BB19+UMKC!BB19+'S&amp;T'!BB19+UMSL!BB19</f>
        <v>13</v>
      </c>
      <c r="BC19" s="21">
        <f>MU!BC19+UMKC!BC19+'S&amp;T'!BC19+UMSL!BC19</f>
        <v>17</v>
      </c>
      <c r="BD19" s="21">
        <f>MU!BD19+UMKC!BD19+'S&amp;T'!BD19+UMSL!BD19</f>
        <v>14</v>
      </c>
      <c r="BE19" s="21">
        <f>MU!BE19+UMKC!BE19+'S&amp;T'!BE19+UMSL!BE19</f>
        <v>13</v>
      </c>
      <c r="BF19" s="21">
        <f>MU!BF19+UMKC!BF19+'S&amp;T'!BF19+UMSL!BF19</f>
        <v>16</v>
      </c>
      <c r="BG19" s="21">
        <f>MU!BG19+UMKC!BG19+'S&amp;T'!BG19+UMSL!BG19</f>
        <v>4</v>
      </c>
      <c r="BH19" s="21">
        <f>MU!BH19+UMKC!BH19+'S&amp;T'!BH19+UMSL!BH19</f>
        <v>8</v>
      </c>
      <c r="BI19" s="21">
        <f>MU!BI19+UMKC!BI19+'S&amp;T'!BI19+UMSL!BI19</f>
        <v>6</v>
      </c>
      <c r="BJ19" s="21">
        <f>MU!BJ19+UMKC!BJ19+'S&amp;T'!BJ19+UMSL!BJ19</f>
        <v>11</v>
      </c>
      <c r="BK19" s="21">
        <f>MU!BK19+UMKC!BK19+'S&amp;T'!BK19+UMSL!BK19</f>
        <v>13</v>
      </c>
      <c r="BL19" s="5"/>
    </row>
    <row r="20" spans="1:64" ht="13.5" customHeight="1" x14ac:dyDescent="0.2">
      <c r="A20" s="6"/>
      <c r="C20" s="7" t="s">
        <v>80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>
        <f>MU!AA20+UMKC!AA20+'S&amp;T'!AA20+UMSL!AA20</f>
        <v>30</v>
      </c>
      <c r="AB20" s="21">
        <f>MU!AB20+UMKC!AB20+'S&amp;T'!AB20+UMSL!AB20</f>
        <v>31</v>
      </c>
      <c r="AC20" s="21">
        <f>MU!AC20+UMKC!AC20+'S&amp;T'!AC20+UMSL!AC20</f>
        <v>40</v>
      </c>
      <c r="AD20" s="21">
        <f>MU!AD20+UMKC!AD20+'S&amp;T'!AD20+UMSL!AD20</f>
        <v>29</v>
      </c>
      <c r="AE20" s="21">
        <f>MU!AE20+UMKC!AE20+'S&amp;T'!AE20+UMSL!AE20</f>
        <v>24</v>
      </c>
      <c r="AF20" s="21">
        <f>MU!AF20+UMKC!AF20+'S&amp;T'!AF20+UMSL!AF20</f>
        <v>25</v>
      </c>
      <c r="AG20" s="21">
        <f>MU!AG20+UMKC!AG20+'S&amp;T'!AG20+UMSL!AG20</f>
        <v>20</v>
      </c>
      <c r="AH20" s="21">
        <f>MU!AH20+UMKC!AH20+'S&amp;T'!AH20+UMSL!AH20</f>
        <v>24</v>
      </c>
      <c r="AI20" s="21">
        <f>MU!AI20+UMKC!AI20+'S&amp;T'!AI20+UMSL!AI20</f>
        <v>18</v>
      </c>
      <c r="AJ20" s="21">
        <f>MU!AJ20+UMKC!AJ20+'S&amp;T'!AJ20+UMSL!AJ20</f>
        <v>25</v>
      </c>
      <c r="AK20" s="21">
        <f>MU!AK20+UMKC!AK20+'S&amp;T'!AK20+UMSL!AK20</f>
        <v>22</v>
      </c>
      <c r="AL20" s="21">
        <f>MU!AL20+UMKC!AL20+'S&amp;T'!AL20+UMSL!AL20</f>
        <v>18</v>
      </c>
      <c r="AM20" s="21">
        <f>MU!AM20+UMKC!AM20+'S&amp;T'!AM20+UMSL!AM20</f>
        <v>10</v>
      </c>
      <c r="AN20" s="21">
        <f>MU!AN20+UMKC!AN20+'S&amp;T'!AN20+UMSL!AN20</f>
        <v>20</v>
      </c>
      <c r="AO20" s="21">
        <f>MU!AO20+UMKC!AO20+'S&amp;T'!AO20+UMSL!AO20</f>
        <v>17</v>
      </c>
      <c r="AP20" s="21">
        <f>MU!AP20+UMKC!AP20+'S&amp;T'!AP20+UMSL!AP20</f>
        <v>16</v>
      </c>
      <c r="AQ20" s="21">
        <f>MU!AQ20+UMKC!AQ20+'S&amp;T'!AQ20+UMSL!AQ20</f>
        <v>18</v>
      </c>
      <c r="AR20" s="21">
        <f>MU!AR20+UMKC!AR20+'S&amp;T'!AR20+UMSL!AR20</f>
        <v>7</v>
      </c>
      <c r="AS20" s="21">
        <f>MU!AS20+UMKC!AS20+'S&amp;T'!AS20+UMSL!AS20</f>
        <v>15</v>
      </c>
      <c r="AT20" s="21">
        <f>MU!AT20+UMKC!AT20+'S&amp;T'!AT20+UMSL!AT20</f>
        <v>21</v>
      </c>
      <c r="AU20" s="21">
        <f>MU!AU20+UMKC!AU20+'S&amp;T'!AU20+UMSL!AU20</f>
        <v>13</v>
      </c>
      <c r="AV20" s="21">
        <f>MU!AV20+UMKC!AV20+'S&amp;T'!AV20+UMSL!AV20</f>
        <v>23</v>
      </c>
      <c r="AW20" s="21">
        <f>MU!AW20+UMKC!AW20+'S&amp;T'!AW20+UMSL!AW20</f>
        <v>23</v>
      </c>
      <c r="AX20" s="21">
        <f>MU!AX20+UMKC!AX20+'S&amp;T'!AX20+UMSL!AX20</f>
        <v>14</v>
      </c>
      <c r="AY20" s="21">
        <f>MU!AY20+UMKC!AY20+'S&amp;T'!AY20+UMSL!AY20</f>
        <v>12</v>
      </c>
      <c r="AZ20" s="21">
        <f>MU!AZ20+UMKC!AZ20+'S&amp;T'!AZ20+UMSL!AZ20</f>
        <v>12</v>
      </c>
      <c r="BA20" s="21">
        <f>MU!BA20+UMKC!BA20+'S&amp;T'!BA20+UMSL!BA20</f>
        <v>15</v>
      </c>
      <c r="BB20" s="21">
        <f>MU!BB20+UMKC!BB20+'S&amp;T'!BB20+UMSL!BB20</f>
        <v>19</v>
      </c>
      <c r="BC20" s="21">
        <f>MU!BC20+UMKC!BC20+'S&amp;T'!BC20+UMSL!BC20</f>
        <v>17</v>
      </c>
      <c r="BD20" s="21">
        <f>MU!BD20+UMKC!BD20+'S&amp;T'!BD20+UMSL!BD20</f>
        <v>13</v>
      </c>
      <c r="BE20" s="21">
        <f>MU!BE20+UMKC!BE20+'S&amp;T'!BE20+UMSL!BE20</f>
        <v>16</v>
      </c>
      <c r="BF20" s="21">
        <f>MU!BF20+UMKC!BF20+'S&amp;T'!BF20+UMSL!BF20</f>
        <v>14</v>
      </c>
      <c r="BG20" s="21">
        <f>MU!BG20+UMKC!BG20+'S&amp;T'!BG20+UMSL!BG20</f>
        <v>21</v>
      </c>
      <c r="BH20" s="21">
        <f>MU!BH20+UMKC!BH20+'S&amp;T'!BH20+UMSL!BH20</f>
        <v>10</v>
      </c>
      <c r="BI20" s="21">
        <f>MU!BI20+UMKC!BI20+'S&amp;T'!BI20+UMSL!BI20</f>
        <v>8</v>
      </c>
      <c r="BJ20" s="21">
        <f>MU!BJ20+UMKC!BJ20+'S&amp;T'!BJ20+UMSL!BJ20</f>
        <v>9</v>
      </c>
      <c r="BK20" s="21">
        <f>MU!BK20+UMKC!BK20+'S&amp;T'!BK20+UMSL!BK20</f>
        <v>8</v>
      </c>
      <c r="BL20" s="5"/>
    </row>
    <row r="21" spans="1:64" ht="13.5" customHeight="1" x14ac:dyDescent="0.2">
      <c r="A21" s="6"/>
      <c r="C21" s="7" t="s">
        <v>81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>
        <f>MU!AA21+UMKC!AA21+'S&amp;T'!AA21+UMSL!AA21</f>
        <v>32</v>
      </c>
      <c r="AB21" s="21">
        <f>MU!AB21+UMKC!AB21+'S&amp;T'!AB21+UMSL!AB21</f>
        <v>38</v>
      </c>
      <c r="AC21" s="21">
        <f>MU!AC21+UMKC!AC21+'S&amp;T'!AC21+UMSL!AC21</f>
        <v>18</v>
      </c>
      <c r="AD21" s="21">
        <f>MU!AD21+UMKC!AD21+'S&amp;T'!AD21+UMSL!AD21</f>
        <v>32</v>
      </c>
      <c r="AE21" s="21">
        <f>MU!AE21+UMKC!AE21+'S&amp;T'!AE21+UMSL!AE21</f>
        <v>43</v>
      </c>
      <c r="AF21" s="21">
        <f>MU!AF21+UMKC!AF21+'S&amp;T'!AF21+UMSL!AF21</f>
        <v>25</v>
      </c>
      <c r="AG21" s="21">
        <f>MU!AG21+UMKC!AG21+'S&amp;T'!AG21+UMSL!AG21</f>
        <v>34</v>
      </c>
      <c r="AH21" s="21">
        <f>MU!AH21+UMKC!AH21+'S&amp;T'!AH21+UMSL!AH21</f>
        <v>31</v>
      </c>
      <c r="AI21" s="21">
        <f>MU!AI21+UMKC!AI21+'S&amp;T'!AI21+UMSL!AI21</f>
        <v>24</v>
      </c>
      <c r="AJ21" s="21">
        <f>MU!AJ21+UMKC!AJ21+'S&amp;T'!AJ21+UMSL!AJ21</f>
        <v>29</v>
      </c>
      <c r="AK21" s="21">
        <f>MU!AK21+UMKC!AK21+'S&amp;T'!AK21+UMSL!AK21</f>
        <v>25</v>
      </c>
      <c r="AL21" s="21">
        <f>MU!AL21+UMKC!AL21+'S&amp;T'!AL21+UMSL!AL21</f>
        <v>35</v>
      </c>
      <c r="AM21" s="21">
        <f>MU!AM21+UMKC!AM21+'S&amp;T'!AM21+UMSL!AM21</f>
        <v>21</v>
      </c>
      <c r="AN21" s="21">
        <f>MU!AN21+UMKC!AN21+'S&amp;T'!AN21+UMSL!AN21</f>
        <v>46</v>
      </c>
      <c r="AO21" s="21">
        <f>MU!AO21+UMKC!AO21+'S&amp;T'!AO21+UMSL!AO21</f>
        <v>50</v>
      </c>
      <c r="AP21" s="21">
        <f>MU!AP21+UMKC!AP21+'S&amp;T'!AP21+UMSL!AP21</f>
        <v>30</v>
      </c>
      <c r="AQ21" s="21">
        <f>MU!AQ21+UMKC!AQ21+'S&amp;T'!AQ21+UMSL!AQ21</f>
        <v>42</v>
      </c>
      <c r="AR21" s="21">
        <f>MU!AR21+UMKC!AR21+'S&amp;T'!AR21+UMSL!AR21</f>
        <v>36</v>
      </c>
      <c r="AS21" s="21">
        <f>MU!AS21+UMKC!AS21+'S&amp;T'!AS21+UMSL!AS21</f>
        <v>38</v>
      </c>
      <c r="AT21" s="21">
        <f>MU!AT21+UMKC!AT21+'S&amp;T'!AT21+UMSL!AT21</f>
        <v>32</v>
      </c>
      <c r="AU21" s="21">
        <f>MU!AU21+UMKC!AU21+'S&amp;T'!AU21+UMSL!AU21</f>
        <v>36</v>
      </c>
      <c r="AV21" s="21">
        <f>MU!AV21+UMKC!AV21+'S&amp;T'!AV21+UMSL!AV21</f>
        <v>23</v>
      </c>
      <c r="AW21" s="21">
        <f>MU!AW21+UMKC!AW21+'S&amp;T'!AW21+UMSL!AW21</f>
        <v>26</v>
      </c>
      <c r="AX21" s="21">
        <f>MU!AX21+UMKC!AX21+'S&amp;T'!AX21+UMSL!AX21</f>
        <v>25</v>
      </c>
      <c r="AY21" s="21">
        <f>MU!AY21+UMKC!AY21+'S&amp;T'!AY21+UMSL!AY21</f>
        <v>29</v>
      </c>
      <c r="AZ21" s="21">
        <f>MU!AZ21+UMKC!AZ21+'S&amp;T'!AZ21+UMSL!AZ21</f>
        <v>22</v>
      </c>
      <c r="BA21" s="21">
        <f>MU!BA21+UMKC!BA21+'S&amp;T'!BA21+UMSL!BA21</f>
        <v>22</v>
      </c>
      <c r="BB21" s="21">
        <f>MU!BB21+UMKC!BB21+'S&amp;T'!BB21+UMSL!BB21</f>
        <v>25</v>
      </c>
      <c r="BC21" s="21">
        <f>MU!BC21+UMKC!BC21+'S&amp;T'!BC21+UMSL!BC21</f>
        <v>30</v>
      </c>
      <c r="BD21" s="21">
        <f>MU!BD21+UMKC!BD21+'S&amp;T'!BD21+UMSL!BD21</f>
        <v>23</v>
      </c>
      <c r="BE21" s="21">
        <f>MU!BE21+UMKC!BE21+'S&amp;T'!BE21+UMSL!BE21</f>
        <v>23</v>
      </c>
      <c r="BF21" s="21">
        <f>MU!BF21+UMKC!BF21+'S&amp;T'!BF21+UMSL!BF21</f>
        <v>33</v>
      </c>
      <c r="BG21" s="21">
        <f>MU!BG21+UMKC!BG21+'S&amp;T'!BG21+UMSL!BG21</f>
        <v>31</v>
      </c>
      <c r="BH21" s="21">
        <f>MU!BH21+UMKC!BH21+'S&amp;T'!BH21+UMSL!BH21</f>
        <v>21</v>
      </c>
      <c r="BI21" s="21">
        <f>MU!BI21+UMKC!BI21+'S&amp;T'!BI21+UMSL!BI21</f>
        <v>14</v>
      </c>
      <c r="BJ21" s="21">
        <f>MU!BJ21+UMKC!BJ21+'S&amp;T'!BJ21+UMSL!BJ21</f>
        <v>16</v>
      </c>
      <c r="BK21" s="21">
        <f>MU!BK21+UMKC!BK21+'S&amp;T'!BK21+UMSL!BK21</f>
        <v>7</v>
      </c>
      <c r="BL21" s="5"/>
    </row>
    <row r="22" spans="1:64" ht="13.5" customHeight="1" x14ac:dyDescent="0.2">
      <c r="A22" s="6"/>
      <c r="C22" s="7" t="s">
        <v>82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>
        <f>MU!AA22+UMKC!AA22+'S&amp;T'!AA22+UMSL!AA22</f>
        <v>98</v>
      </c>
      <c r="AB22" s="21">
        <f>MU!AB22+UMKC!AB22+'S&amp;T'!AB22+UMSL!AB22</f>
        <v>118</v>
      </c>
      <c r="AC22" s="21">
        <f>MU!AC22+UMKC!AC22+'S&amp;T'!AC22+UMSL!AC22</f>
        <v>97</v>
      </c>
      <c r="AD22" s="21">
        <f>MU!AD22+UMKC!AD22+'S&amp;T'!AD22+UMSL!AD22</f>
        <v>56</v>
      </c>
      <c r="AE22" s="21">
        <f>MU!AE22+UMKC!AE22+'S&amp;T'!AE22+UMSL!AE22</f>
        <v>80</v>
      </c>
      <c r="AF22" s="21">
        <f>MU!AF22+UMKC!AF22+'S&amp;T'!AF22+UMSL!AF22</f>
        <v>95</v>
      </c>
      <c r="AG22" s="21">
        <f>MU!AG22+UMKC!AG22+'S&amp;T'!AG22+UMSL!AG22</f>
        <v>85</v>
      </c>
      <c r="AH22" s="21">
        <f>MU!AH22+UMKC!AH22+'S&amp;T'!AH22+UMSL!AH22</f>
        <v>81</v>
      </c>
      <c r="AI22" s="21">
        <f>MU!AI22+UMKC!AI22+'S&amp;T'!AI22+UMSL!AI22</f>
        <v>88</v>
      </c>
      <c r="AJ22" s="21">
        <f>MU!AJ22+UMKC!AJ22+'S&amp;T'!AJ22+UMSL!AJ22</f>
        <v>69</v>
      </c>
      <c r="AK22" s="21">
        <f>MU!AK22+UMKC!AK22+'S&amp;T'!AK22+UMSL!AK22</f>
        <v>64</v>
      </c>
      <c r="AL22" s="21">
        <f>MU!AL22+UMKC!AL22+'S&amp;T'!AL22+UMSL!AL22</f>
        <v>86</v>
      </c>
      <c r="AM22" s="21">
        <f>MU!AM22+UMKC!AM22+'S&amp;T'!AM22+UMSL!AM22</f>
        <v>80</v>
      </c>
      <c r="AN22" s="21">
        <f>MU!AN22+UMKC!AN22+'S&amp;T'!AN22+UMSL!AN22</f>
        <v>72</v>
      </c>
      <c r="AO22" s="21">
        <f>MU!AO22+UMKC!AO22+'S&amp;T'!AO22+UMSL!AO22</f>
        <v>53</v>
      </c>
      <c r="AP22" s="21">
        <f>MU!AP22+UMKC!AP22+'S&amp;T'!AP22+UMSL!AP22</f>
        <v>66</v>
      </c>
      <c r="AQ22" s="21">
        <f>MU!AQ22+UMKC!AQ22+'S&amp;T'!AQ22+UMSL!AQ22</f>
        <v>65</v>
      </c>
      <c r="AR22" s="21">
        <f>MU!AR22+UMKC!AR22+'S&amp;T'!AR22+UMSL!AR22</f>
        <v>51</v>
      </c>
      <c r="AS22" s="21">
        <f>MU!AS22+UMKC!AS22+'S&amp;T'!AS22+UMSL!AS22</f>
        <v>58</v>
      </c>
      <c r="AT22" s="21">
        <f>MU!AT22+UMKC!AT22+'S&amp;T'!AT22+UMSL!AT22</f>
        <v>67</v>
      </c>
      <c r="AU22" s="21">
        <f>MU!AU22+UMKC!AU22+'S&amp;T'!AU22+UMSL!AU22</f>
        <v>64</v>
      </c>
      <c r="AV22" s="21">
        <f>MU!AV22+UMKC!AV22+'S&amp;T'!AV22+UMSL!AV22</f>
        <v>52</v>
      </c>
      <c r="AW22" s="21">
        <f>MU!AW22+UMKC!AW22+'S&amp;T'!AW22+UMSL!AW22</f>
        <v>71</v>
      </c>
      <c r="AX22" s="21">
        <f>MU!AX22+UMKC!AX22+'S&amp;T'!AX22+UMSL!AX22</f>
        <v>54</v>
      </c>
      <c r="AY22" s="21">
        <f>MU!AY22+UMKC!AY22+'S&amp;T'!AY22+UMSL!AY22</f>
        <v>65</v>
      </c>
      <c r="AZ22" s="21">
        <f>MU!AZ22+UMKC!AZ22+'S&amp;T'!AZ22+UMSL!AZ22</f>
        <v>51</v>
      </c>
      <c r="BA22" s="21">
        <f>MU!BA22+UMKC!BA22+'S&amp;T'!BA22+UMSL!BA22</f>
        <v>50</v>
      </c>
      <c r="BB22" s="21">
        <f>MU!BB22+UMKC!BB22+'S&amp;T'!BB22+UMSL!BB22</f>
        <v>47</v>
      </c>
      <c r="BC22" s="21">
        <f>MU!BC22+UMKC!BC22+'S&amp;T'!BC22+UMSL!BC22</f>
        <v>44</v>
      </c>
      <c r="BD22" s="21">
        <f>MU!BD22+UMKC!BD22+'S&amp;T'!BD22+UMSL!BD22</f>
        <v>50</v>
      </c>
      <c r="BE22" s="21">
        <f>MU!BE22+UMKC!BE22+'S&amp;T'!BE22+UMSL!BE22</f>
        <v>46</v>
      </c>
      <c r="BF22" s="21">
        <f>MU!BF22+UMKC!BF22+'S&amp;T'!BF22+UMSL!BF22</f>
        <v>39</v>
      </c>
      <c r="BG22" s="21">
        <f>MU!BG22+UMKC!BG22+'S&amp;T'!BG22+UMSL!BG22</f>
        <v>41</v>
      </c>
      <c r="BH22" s="21">
        <f>MU!BH22+UMKC!BH22+'S&amp;T'!BH22+UMSL!BH22</f>
        <v>45</v>
      </c>
      <c r="BI22" s="21">
        <f>MU!BI22+UMKC!BI22+'S&amp;T'!BI22+UMSL!BI22</f>
        <v>13</v>
      </c>
      <c r="BJ22" s="21">
        <f>MU!BJ22+UMKC!BJ22+'S&amp;T'!BJ22+UMSL!BJ22</f>
        <v>20</v>
      </c>
      <c r="BK22" s="21">
        <f>MU!BK22+UMKC!BK22+'S&amp;T'!BK22+UMSL!BK22</f>
        <v>17</v>
      </c>
      <c r="BL22" s="5"/>
    </row>
    <row r="23" spans="1:64" ht="13.5" customHeight="1" x14ac:dyDescent="0.2">
      <c r="A23" s="6"/>
      <c r="C23" s="7" t="s">
        <v>83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>
        <f>MU!AA23+UMKC!AA23+'S&amp;T'!AA23+UMSL!AA23</f>
        <v>32</v>
      </c>
      <c r="AB23" s="21">
        <f>MU!AB23+UMKC!AB23+'S&amp;T'!AB23+UMSL!AB23</f>
        <v>36</v>
      </c>
      <c r="AC23" s="21">
        <f>MU!AC23+UMKC!AC23+'S&amp;T'!AC23+UMSL!AC23</f>
        <v>31</v>
      </c>
      <c r="AD23" s="21">
        <f>MU!AD23+UMKC!AD23+'S&amp;T'!AD23+UMSL!AD23</f>
        <v>39</v>
      </c>
      <c r="AE23" s="21">
        <f>MU!AE23+UMKC!AE23+'S&amp;T'!AE23+UMSL!AE23</f>
        <v>31</v>
      </c>
      <c r="AF23" s="21">
        <f>MU!AF23+UMKC!AF23+'S&amp;T'!AF23+UMSL!AF23</f>
        <v>28</v>
      </c>
      <c r="AG23" s="21">
        <f>MU!AG23+UMKC!AG23+'S&amp;T'!AG23+UMSL!AG23</f>
        <v>42</v>
      </c>
      <c r="AH23" s="21">
        <f>MU!AH23+UMKC!AH23+'S&amp;T'!AH23+UMSL!AH23</f>
        <v>33</v>
      </c>
      <c r="AI23" s="21">
        <f>MU!AI23+UMKC!AI23+'S&amp;T'!AI23+UMSL!AI23</f>
        <v>29</v>
      </c>
      <c r="AJ23" s="21">
        <f>MU!AJ23+UMKC!AJ23+'S&amp;T'!AJ23+UMSL!AJ23</f>
        <v>37</v>
      </c>
      <c r="AK23" s="21">
        <f>MU!AK23+UMKC!AK23+'S&amp;T'!AK23+UMSL!AK23</f>
        <v>30</v>
      </c>
      <c r="AL23" s="21">
        <f>MU!AL23+UMKC!AL23+'S&amp;T'!AL23+UMSL!AL23</f>
        <v>39</v>
      </c>
      <c r="AM23" s="21">
        <f>MU!AM23+UMKC!AM23+'S&amp;T'!AM23+UMSL!AM23</f>
        <v>48</v>
      </c>
      <c r="AN23" s="21">
        <f>MU!AN23+UMKC!AN23+'S&amp;T'!AN23+UMSL!AN23</f>
        <v>47</v>
      </c>
      <c r="AO23" s="21">
        <f>MU!AO23+UMKC!AO23+'S&amp;T'!AO23+UMSL!AO23</f>
        <v>52</v>
      </c>
      <c r="AP23" s="21">
        <f>MU!AP23+UMKC!AP23+'S&amp;T'!AP23+UMSL!AP23</f>
        <v>36</v>
      </c>
      <c r="AQ23" s="21">
        <f>MU!AQ23+UMKC!AQ23+'S&amp;T'!AQ23+UMSL!AQ23</f>
        <v>30</v>
      </c>
      <c r="AR23" s="21">
        <f>MU!AR23+UMKC!AR23+'S&amp;T'!AR23+UMSL!AR23</f>
        <v>47</v>
      </c>
      <c r="AS23" s="21">
        <f>MU!AS23+UMKC!AS23+'S&amp;T'!AS23+UMSL!AS23</f>
        <v>24</v>
      </c>
      <c r="AT23" s="21">
        <f>MU!AT23+UMKC!AT23+'S&amp;T'!AT23+UMSL!AT23</f>
        <v>54</v>
      </c>
      <c r="AU23" s="21">
        <f>MU!AU23+UMKC!AU23+'S&amp;T'!AU23+UMSL!AU23</f>
        <v>58</v>
      </c>
      <c r="AV23" s="21">
        <f>MU!AV23+UMKC!AV23+'S&amp;T'!AV23+UMSL!AV23</f>
        <v>68</v>
      </c>
      <c r="AW23" s="21">
        <f>MU!AW23+UMKC!AW23+'S&amp;T'!AW23+UMSL!AW23</f>
        <v>51</v>
      </c>
      <c r="AX23" s="21">
        <f>MU!AX23+UMKC!AX23+'S&amp;T'!AX23+UMSL!AX23</f>
        <v>46</v>
      </c>
      <c r="AY23" s="21">
        <f>MU!AY23+UMKC!AY23+'S&amp;T'!AY23+UMSL!AY23</f>
        <v>50</v>
      </c>
      <c r="AZ23" s="21">
        <f>MU!AZ23+UMKC!AZ23+'S&amp;T'!AZ23+UMSL!AZ23</f>
        <v>39</v>
      </c>
      <c r="BA23" s="21">
        <f>MU!BA23+UMKC!BA23+'S&amp;T'!BA23+UMSL!BA23</f>
        <v>27</v>
      </c>
      <c r="BB23" s="21">
        <f>MU!BB23+UMKC!BB23+'S&amp;T'!BB23+UMSL!BB23</f>
        <v>37</v>
      </c>
      <c r="BC23" s="21">
        <f>MU!BC23+UMKC!BC23+'S&amp;T'!BC23+UMSL!BC23</f>
        <v>27</v>
      </c>
      <c r="BD23" s="21">
        <f>MU!BD23+UMKC!BD23+'S&amp;T'!BD23+UMSL!BD23</f>
        <v>35</v>
      </c>
      <c r="BE23" s="21">
        <f>MU!BE23+UMKC!BE23+'S&amp;T'!BE23+UMSL!BE23</f>
        <v>46</v>
      </c>
      <c r="BF23" s="21">
        <f>MU!BF23+UMKC!BF23+'S&amp;T'!BF23+UMSL!BF23</f>
        <v>27</v>
      </c>
      <c r="BG23" s="21">
        <f>MU!BG23+UMKC!BG23+'S&amp;T'!BG23+UMSL!BG23</f>
        <v>34</v>
      </c>
      <c r="BH23" s="21">
        <f>MU!BH23+UMKC!BH23+'S&amp;T'!BH23+UMSL!BH23</f>
        <v>12</v>
      </c>
      <c r="BI23" s="21">
        <f>MU!BI23+UMKC!BI23+'S&amp;T'!BI23+UMSL!BI23</f>
        <v>19</v>
      </c>
      <c r="BJ23" s="21">
        <f>MU!BJ23+UMKC!BJ23+'S&amp;T'!BJ23+UMSL!BJ23</f>
        <v>17</v>
      </c>
      <c r="BK23" s="21">
        <f>MU!BK23+UMKC!BK23+'S&amp;T'!BK23+UMSL!BK23</f>
        <v>19</v>
      </c>
      <c r="BL23" s="5"/>
    </row>
    <row r="24" spans="1:64" ht="13.5" customHeight="1" x14ac:dyDescent="0.2">
      <c r="A24" s="6"/>
      <c r="C24" s="7" t="s">
        <v>84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>
        <f>MU!AA24+UMKC!AA24+'S&amp;T'!AA24+UMSL!AA24</f>
        <v>96</v>
      </c>
      <c r="AB24" s="21">
        <f>MU!AB24+UMKC!AB24+'S&amp;T'!AB24+UMSL!AB24</f>
        <v>113</v>
      </c>
      <c r="AC24" s="21">
        <f>MU!AC24+UMKC!AC24+'S&amp;T'!AC24+UMSL!AC24</f>
        <v>62</v>
      </c>
      <c r="AD24" s="21">
        <f>MU!AD24+UMKC!AD24+'S&amp;T'!AD24+UMSL!AD24</f>
        <v>71</v>
      </c>
      <c r="AE24" s="21">
        <f>MU!AE24+UMKC!AE24+'S&amp;T'!AE24+UMSL!AE24</f>
        <v>80</v>
      </c>
      <c r="AF24" s="21">
        <f>MU!AF24+UMKC!AF24+'S&amp;T'!AF24+UMSL!AF24</f>
        <v>72</v>
      </c>
      <c r="AG24" s="21">
        <f>MU!AG24+UMKC!AG24+'S&amp;T'!AG24+UMSL!AG24</f>
        <v>66</v>
      </c>
      <c r="AH24" s="21">
        <f>MU!AH24+UMKC!AH24+'S&amp;T'!AH24+UMSL!AH24</f>
        <v>74</v>
      </c>
      <c r="AI24" s="21">
        <f>MU!AI24+UMKC!AI24+'S&amp;T'!AI24+UMSL!AI24</f>
        <v>71</v>
      </c>
      <c r="AJ24" s="21">
        <f>MU!AJ24+UMKC!AJ24+'S&amp;T'!AJ24+UMSL!AJ24</f>
        <v>62</v>
      </c>
      <c r="AK24" s="21">
        <f>MU!AK24+UMKC!AK24+'S&amp;T'!AK24+UMSL!AK24</f>
        <v>61</v>
      </c>
      <c r="AL24" s="21">
        <f>MU!AL24+UMKC!AL24+'S&amp;T'!AL24+UMSL!AL24</f>
        <v>77</v>
      </c>
      <c r="AM24" s="21">
        <f>MU!AM24+UMKC!AM24+'S&amp;T'!AM24+UMSL!AM24</f>
        <v>91</v>
      </c>
      <c r="AN24" s="21">
        <f>MU!AN24+UMKC!AN24+'S&amp;T'!AN24+UMSL!AN24</f>
        <v>79</v>
      </c>
      <c r="AO24" s="21">
        <f>MU!AO24+UMKC!AO24+'S&amp;T'!AO24+UMSL!AO24</f>
        <v>84</v>
      </c>
      <c r="AP24" s="21">
        <f>MU!AP24+UMKC!AP24+'S&amp;T'!AP24+UMSL!AP24</f>
        <v>88</v>
      </c>
      <c r="AQ24" s="21">
        <f>MU!AQ24+UMKC!AQ24+'S&amp;T'!AQ24+UMSL!AQ24</f>
        <v>70</v>
      </c>
      <c r="AR24" s="21">
        <f>MU!AR24+UMKC!AR24+'S&amp;T'!AR24+UMSL!AR24</f>
        <v>79</v>
      </c>
      <c r="AS24" s="21">
        <f>MU!AS24+UMKC!AS24+'S&amp;T'!AS24+UMSL!AS24</f>
        <v>82</v>
      </c>
      <c r="AT24" s="21">
        <f>MU!AT24+UMKC!AT24+'S&amp;T'!AT24+UMSL!AT24</f>
        <v>73</v>
      </c>
      <c r="AU24" s="21">
        <f>MU!AU24+UMKC!AU24+'S&amp;T'!AU24+UMSL!AU24</f>
        <v>79</v>
      </c>
      <c r="AV24" s="21">
        <f>MU!AV24+UMKC!AV24+'S&amp;T'!AV24+UMSL!AV24</f>
        <v>79</v>
      </c>
      <c r="AW24" s="21">
        <f>MU!AW24+UMKC!AW24+'S&amp;T'!AW24+UMSL!AW24</f>
        <v>63</v>
      </c>
      <c r="AX24" s="21">
        <f>MU!AX24+UMKC!AX24+'S&amp;T'!AX24+UMSL!AX24</f>
        <v>60</v>
      </c>
      <c r="AY24" s="21">
        <f>MU!AY24+UMKC!AY24+'S&amp;T'!AY24+UMSL!AY24</f>
        <v>74</v>
      </c>
      <c r="AZ24" s="21">
        <f>MU!AZ24+UMKC!AZ24+'S&amp;T'!AZ24+UMSL!AZ24</f>
        <v>65</v>
      </c>
      <c r="BA24" s="21">
        <f>MU!BA24+UMKC!BA24+'S&amp;T'!BA24+UMSL!BA24</f>
        <v>66</v>
      </c>
      <c r="BB24" s="21">
        <f>MU!BB24+UMKC!BB24+'S&amp;T'!BB24+UMSL!BB24</f>
        <v>54</v>
      </c>
      <c r="BC24" s="21">
        <f>MU!BC24+UMKC!BC24+'S&amp;T'!BC24+UMSL!BC24</f>
        <v>52</v>
      </c>
      <c r="BD24" s="21">
        <f>MU!BD24+UMKC!BD24+'S&amp;T'!BD24+UMSL!BD24</f>
        <v>51</v>
      </c>
      <c r="BE24" s="21">
        <f>MU!BE24+UMKC!BE24+'S&amp;T'!BE24+UMSL!BE24</f>
        <v>35</v>
      </c>
      <c r="BF24" s="21">
        <f>MU!BF24+UMKC!BF24+'S&amp;T'!BF24+UMSL!BF24</f>
        <v>28</v>
      </c>
      <c r="BG24" s="21">
        <f>MU!BG24+UMKC!BG24+'S&amp;T'!BG24+UMSL!BG24</f>
        <v>25</v>
      </c>
      <c r="BH24" s="21">
        <f>MU!BH24+UMKC!BH24+'S&amp;T'!BH24+UMSL!BH24</f>
        <v>17</v>
      </c>
      <c r="BI24" s="21">
        <f>MU!BI24+UMKC!BI24+'S&amp;T'!BI24+UMSL!BI24</f>
        <v>21</v>
      </c>
      <c r="BJ24" s="21">
        <f>MU!BJ24+UMKC!BJ24+'S&amp;T'!BJ24+UMSL!BJ24</f>
        <v>22</v>
      </c>
      <c r="BK24" s="21">
        <f>MU!BK24+UMKC!BK24+'S&amp;T'!BK24+UMSL!BK24</f>
        <v>27</v>
      </c>
      <c r="BL24" s="5"/>
    </row>
    <row r="25" spans="1:64" ht="13.5" customHeight="1" x14ac:dyDescent="0.2">
      <c r="A25" s="6"/>
      <c r="C25" s="7" t="s">
        <v>51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7">
        <f>MU!AA25+UMKC!AA25+'S&amp;T'!AA25+UMSL!AA25</f>
        <v>230</v>
      </c>
      <c r="AB25" s="27">
        <f>MU!AB25+UMKC!AB25+'S&amp;T'!AB25+UMSL!AB25</f>
        <v>215</v>
      </c>
      <c r="AC25" s="27">
        <f>MU!AC25+UMKC!AC25+'S&amp;T'!AC25+UMSL!AC25</f>
        <v>248</v>
      </c>
      <c r="AD25" s="27">
        <f>MU!AD25+UMKC!AD25+'S&amp;T'!AD25+UMSL!AD25</f>
        <v>219</v>
      </c>
      <c r="AE25" s="27">
        <f>MU!AE25+UMKC!AE25+'S&amp;T'!AE25+UMSL!AE25</f>
        <v>202</v>
      </c>
      <c r="AF25" s="27">
        <f>MU!AF25+UMKC!AF25+'S&amp;T'!AF25+UMSL!AF25</f>
        <v>188</v>
      </c>
      <c r="AG25" s="27">
        <f>MU!AG25+UMKC!AG25+'S&amp;T'!AG25+UMSL!AG25</f>
        <v>167</v>
      </c>
      <c r="AH25" s="27">
        <f>MU!AH25+UMKC!AH25+'S&amp;T'!AH25+UMSL!AH25</f>
        <v>160</v>
      </c>
      <c r="AI25" s="27">
        <f>MU!AI25+UMKC!AI25+'S&amp;T'!AI25+UMSL!AI25</f>
        <v>105</v>
      </c>
      <c r="AJ25" s="27">
        <f>MU!AJ25+UMKC!AJ25+'S&amp;T'!AJ25+UMSL!AJ25</f>
        <v>132</v>
      </c>
      <c r="AK25" s="27">
        <f>MU!AK25+UMKC!AK25+'S&amp;T'!AK25+UMSL!AK25</f>
        <v>133</v>
      </c>
      <c r="AL25" s="27">
        <f>MU!AL25+UMKC!AL25+'S&amp;T'!AL25+UMSL!AL25</f>
        <v>139</v>
      </c>
      <c r="AM25" s="27">
        <f>MU!AM25+UMKC!AM25+'S&amp;T'!AM25+UMSL!AM25</f>
        <v>128</v>
      </c>
      <c r="AN25" s="27">
        <f>MU!AN25+UMKC!AN25+'S&amp;T'!AN25+UMSL!AN25</f>
        <v>138</v>
      </c>
      <c r="AO25" s="27">
        <f>MU!AO25+UMKC!AO25+'S&amp;T'!AO25+UMSL!AO25</f>
        <v>115</v>
      </c>
      <c r="AP25" s="27">
        <f>MU!AP25+UMKC!AP25+'S&amp;T'!AP25+UMSL!AP25</f>
        <v>164</v>
      </c>
      <c r="AQ25" s="27">
        <f>MU!AQ25+UMKC!AQ25+'S&amp;T'!AQ25+UMSL!AQ25</f>
        <v>141</v>
      </c>
      <c r="AR25" s="27">
        <f>MU!AR25+UMKC!AR25+'S&amp;T'!AR25+UMSL!AR25</f>
        <v>139</v>
      </c>
      <c r="AS25" s="27">
        <f>MU!AS25+UMKC!AS25+'S&amp;T'!AS25+UMSL!AS25</f>
        <v>117</v>
      </c>
      <c r="AT25" s="27">
        <f>MU!AT25+UMKC!AT25+'S&amp;T'!AT25+UMSL!AT25</f>
        <v>137</v>
      </c>
      <c r="AU25" s="27">
        <f>MU!AU25+UMKC!AU25+'S&amp;T'!AU25+UMSL!AU25</f>
        <v>141</v>
      </c>
      <c r="AV25" s="27">
        <f>MU!AV25+UMKC!AV25+'S&amp;T'!AV25+UMSL!AV25</f>
        <v>136</v>
      </c>
      <c r="AW25" s="27">
        <f>MU!AW25+UMKC!AW25+'S&amp;T'!AW25+UMSL!AW25</f>
        <v>157</v>
      </c>
      <c r="AX25" s="27">
        <f>MU!AX25+UMKC!AX25+'S&amp;T'!AX25+UMSL!AX25</f>
        <v>149</v>
      </c>
      <c r="AY25" s="27">
        <f>MU!AY25+UMKC!AY25+'S&amp;T'!AY25+UMSL!AY25</f>
        <v>116</v>
      </c>
      <c r="AZ25" s="27">
        <f>MU!AZ25+UMKC!AZ25+'S&amp;T'!AZ25+UMSL!AZ25</f>
        <v>123</v>
      </c>
      <c r="BA25" s="27">
        <f>MU!BA25+UMKC!BA25+'S&amp;T'!BA25+UMSL!BA25</f>
        <v>121</v>
      </c>
      <c r="BB25" s="27">
        <f>MU!BB25+UMKC!BB25+'S&amp;T'!BB25+UMSL!BB25</f>
        <v>123</v>
      </c>
      <c r="BC25" s="27">
        <f>MU!BC25+UMKC!BC25+'S&amp;T'!BC25+UMSL!BC25</f>
        <v>106</v>
      </c>
      <c r="BD25" s="27">
        <f>MU!BD25+UMKC!BD25+'S&amp;T'!BD25+UMSL!BD25</f>
        <v>107</v>
      </c>
      <c r="BE25" s="27">
        <f>MU!BE25+UMKC!BE25+'S&amp;T'!BE25+UMSL!BE25</f>
        <v>118</v>
      </c>
      <c r="BF25" s="27">
        <f>MU!BF25+UMKC!BF25+'S&amp;T'!BF25+UMSL!BF25</f>
        <v>110</v>
      </c>
      <c r="BG25" s="27">
        <f>MU!BG25+UMKC!BG25+'S&amp;T'!BG25+UMSL!BG25</f>
        <v>101</v>
      </c>
      <c r="BH25" s="27">
        <f>MU!BH25+UMKC!BH25+'S&amp;T'!BH25+UMSL!BH25</f>
        <v>81</v>
      </c>
      <c r="BI25" s="27">
        <f>MU!BI25+UMKC!BI25+'S&amp;T'!BI25+UMSL!BI25</f>
        <v>75</v>
      </c>
      <c r="BJ25" s="27">
        <f>MU!BJ25+UMKC!BJ25+'S&amp;T'!BJ25+UMSL!BJ25</f>
        <v>81</v>
      </c>
      <c r="BK25" s="27">
        <f>MU!BK25+UMKC!BK25+'S&amp;T'!BK25+UMSL!BK25</f>
        <v>94</v>
      </c>
      <c r="BL25" s="5"/>
    </row>
    <row r="26" spans="1:64" ht="13.5" customHeight="1" x14ac:dyDescent="0.2">
      <c r="A26" s="6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>
        <f>SUM(AA17:AA25)</f>
        <v>697</v>
      </c>
      <c r="AB26" s="21">
        <f t="shared" ref="AB26:AU26" si="6">SUM(AB17:AB25)</f>
        <v>739</v>
      </c>
      <c r="AC26" s="21">
        <f t="shared" si="6"/>
        <v>651</v>
      </c>
      <c r="AD26" s="21">
        <f t="shared" si="6"/>
        <v>593</v>
      </c>
      <c r="AE26" s="21">
        <f t="shared" si="6"/>
        <v>622</v>
      </c>
      <c r="AF26" s="21">
        <f t="shared" si="6"/>
        <v>574</v>
      </c>
      <c r="AG26" s="21">
        <f t="shared" si="6"/>
        <v>545</v>
      </c>
      <c r="AH26" s="21">
        <f t="shared" si="6"/>
        <v>536</v>
      </c>
      <c r="AI26" s="21">
        <f t="shared" si="6"/>
        <v>459</v>
      </c>
      <c r="AJ26" s="21">
        <f t="shared" si="6"/>
        <v>481</v>
      </c>
      <c r="AK26" s="21">
        <f t="shared" si="6"/>
        <v>436</v>
      </c>
      <c r="AL26" s="21">
        <f t="shared" si="6"/>
        <v>543</v>
      </c>
      <c r="AM26" s="21">
        <f t="shared" si="6"/>
        <v>516</v>
      </c>
      <c r="AN26" s="21">
        <f t="shared" si="6"/>
        <v>540</v>
      </c>
      <c r="AO26" s="21">
        <f t="shared" si="6"/>
        <v>505</v>
      </c>
      <c r="AP26" s="21">
        <f t="shared" si="6"/>
        <v>501</v>
      </c>
      <c r="AQ26" s="21">
        <f t="shared" si="6"/>
        <v>515</v>
      </c>
      <c r="AR26" s="21">
        <f t="shared" si="6"/>
        <v>480</v>
      </c>
      <c r="AS26" s="21">
        <f t="shared" si="6"/>
        <v>431</v>
      </c>
      <c r="AT26" s="21">
        <f t="shared" si="6"/>
        <v>513</v>
      </c>
      <c r="AU26" s="21">
        <f t="shared" si="6"/>
        <v>541</v>
      </c>
      <c r="AV26" s="21">
        <f t="shared" ref="AV26:BA26" si="7">SUM(AV17:AV25)</f>
        <v>511</v>
      </c>
      <c r="AW26" s="21">
        <f t="shared" si="7"/>
        <v>521</v>
      </c>
      <c r="AX26" s="21">
        <f t="shared" si="7"/>
        <v>477</v>
      </c>
      <c r="AY26" s="21">
        <f t="shared" si="7"/>
        <v>438</v>
      </c>
      <c r="AZ26" s="21">
        <f t="shared" si="7"/>
        <v>425</v>
      </c>
      <c r="BA26" s="21">
        <f t="shared" si="7"/>
        <v>385</v>
      </c>
      <c r="BB26" s="21">
        <f t="shared" ref="BB26:BC26" si="8">SUM(BB17:BB25)</f>
        <v>383</v>
      </c>
      <c r="BC26" s="21">
        <f t="shared" si="8"/>
        <v>348</v>
      </c>
      <c r="BD26" s="21">
        <f t="shared" ref="BD26:BE26" si="9">SUM(BD17:BD25)</f>
        <v>359</v>
      </c>
      <c r="BE26" s="21">
        <f t="shared" si="9"/>
        <v>342</v>
      </c>
      <c r="BF26" s="21">
        <f t="shared" ref="BF26:BG26" si="10">SUM(BF17:BF25)</f>
        <v>326</v>
      </c>
      <c r="BG26" s="21">
        <f t="shared" si="10"/>
        <v>300</v>
      </c>
      <c r="BH26" s="21">
        <f t="shared" ref="BH26:BI26" si="11">SUM(BH17:BH25)</f>
        <v>243</v>
      </c>
      <c r="BI26" s="21">
        <f t="shared" si="11"/>
        <v>199</v>
      </c>
      <c r="BJ26" s="21">
        <f t="shared" ref="BJ26:BK26" si="12">SUM(BJ17:BJ25)</f>
        <v>218</v>
      </c>
      <c r="BK26" s="21">
        <f t="shared" si="12"/>
        <v>212</v>
      </c>
      <c r="BL26" s="5"/>
    </row>
    <row r="27" spans="1:64" ht="13.5" customHeight="1" x14ac:dyDescent="0.2">
      <c r="A27" s="6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5"/>
    </row>
    <row r="28" spans="1:64" ht="13.5" customHeight="1" x14ac:dyDescent="0.2">
      <c r="A28" s="6"/>
      <c r="B28" s="52" t="s">
        <v>91</v>
      </c>
      <c r="C28" s="53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"/>
    </row>
    <row r="29" spans="1:64" ht="13.5" customHeight="1" x14ac:dyDescent="0.2">
      <c r="A29" s="6"/>
      <c r="C29" s="7" t="s">
        <v>52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1"/>
      <c r="AP29" s="21">
        <f>MU!AP29+UMKC!AP29+'S&amp;T'!AP29+UMSL!AP29</f>
        <v>17</v>
      </c>
      <c r="AQ29" s="21">
        <f>MU!AQ29+UMKC!AQ29+'S&amp;T'!AQ29+UMSL!AQ29</f>
        <v>8</v>
      </c>
      <c r="AR29" s="21">
        <f>MU!AR29+UMKC!AR29+'S&amp;T'!AR29+UMSL!AR29</f>
        <v>10</v>
      </c>
      <c r="AS29" s="21">
        <f>MU!AS29+UMKC!AS29+'S&amp;T'!AS29+UMSL!AS29</f>
        <v>4</v>
      </c>
      <c r="AT29" s="21">
        <f>MU!AT29+UMKC!AT29+'S&amp;T'!AT29+UMSL!AT29</f>
        <v>19</v>
      </c>
      <c r="AU29" s="21">
        <f>MU!AU29+UMKC!AU29+'S&amp;T'!AU29+UMSL!AU29</f>
        <v>8</v>
      </c>
      <c r="AV29" s="21">
        <f>MU!AV29+UMKC!AV29+'S&amp;T'!AV29+UMSL!AV29</f>
        <v>15</v>
      </c>
      <c r="AW29" s="21">
        <f>MU!AW29+UMKC!AW29+'S&amp;T'!AW29+UMSL!AW29</f>
        <v>7</v>
      </c>
      <c r="AX29" s="21">
        <f>MU!AX29+UMKC!AX29+'S&amp;T'!AX29+UMSL!AX29</f>
        <v>6</v>
      </c>
      <c r="AY29" s="21">
        <f>MU!AY29+UMKC!AY29+'S&amp;T'!AY29+UMSL!AY29</f>
        <v>18</v>
      </c>
      <c r="AZ29" s="21">
        <f>MU!AZ29+UMKC!AZ29+'S&amp;T'!AZ29+UMSL!AZ29</f>
        <v>13</v>
      </c>
      <c r="BA29" s="21">
        <f>MU!BA29+UMKC!BA29+'S&amp;T'!BA29+UMSL!BA29</f>
        <v>10</v>
      </c>
      <c r="BB29" s="21">
        <f>MU!BB29+UMKC!BB29+'S&amp;T'!BB29+UMSL!BB29</f>
        <v>5</v>
      </c>
      <c r="BC29" s="21">
        <f>MU!BC29+UMKC!BC29+'S&amp;T'!BC29+UMSL!BC29</f>
        <v>2</v>
      </c>
      <c r="BD29" s="21">
        <f>MU!BD29+UMKC!BD29+'S&amp;T'!BD29+UMSL!BD29</f>
        <v>14</v>
      </c>
      <c r="BE29" s="21">
        <f>MU!BE29+UMKC!BE29+'S&amp;T'!BE29+UMSL!BE29</f>
        <v>11</v>
      </c>
      <c r="BF29" s="21">
        <f>MU!BF29+UMKC!BF29+'S&amp;T'!BF29+UMSL!BF29</f>
        <v>11</v>
      </c>
      <c r="BG29" s="21">
        <f>MU!BG29+UMKC!BG29+'S&amp;T'!BG29+UMSL!BG29</f>
        <v>6</v>
      </c>
      <c r="BH29" s="21">
        <f>MU!BH29+UMKC!BH29+'S&amp;T'!BH29+UMSL!BH29</f>
        <v>7</v>
      </c>
      <c r="BI29" s="21">
        <f>MU!BI29+UMKC!BI29+'S&amp;T'!BI29+UMSL!BI29</f>
        <v>7</v>
      </c>
      <c r="BJ29" s="21">
        <f>MU!BJ29+UMKC!BJ29+'S&amp;T'!BJ29+UMSL!BJ29</f>
        <v>7</v>
      </c>
      <c r="BK29" s="21">
        <f>MU!BK29+UMKC!BK29+'S&amp;T'!BK29+UMSL!BK29</f>
        <v>5</v>
      </c>
      <c r="BL29" s="5"/>
    </row>
    <row r="30" spans="1:64" ht="13.5" customHeight="1" x14ac:dyDescent="0.2">
      <c r="A30" s="6"/>
      <c r="C30" s="7" t="s">
        <v>53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>
        <f>MU!AA30+UMKC!AA30+'S&amp;T'!AA30+UMSL!AA30</f>
        <v>5</v>
      </c>
      <c r="AB30" s="21">
        <f>MU!AB30+UMKC!AB30+'S&amp;T'!AB30+UMSL!AB30</f>
        <v>11</v>
      </c>
      <c r="AC30" s="21">
        <f>MU!AC30+UMKC!AC30+'S&amp;T'!AC30+UMSL!AC30</f>
        <v>9</v>
      </c>
      <c r="AD30" s="21">
        <f>MU!AD30+UMKC!AD30+'S&amp;T'!AD30+UMSL!AD30</f>
        <v>9</v>
      </c>
      <c r="AE30" s="21">
        <f>MU!AE30+UMKC!AE30+'S&amp;T'!AE30+UMSL!AE30</f>
        <v>4</v>
      </c>
      <c r="AF30" s="21">
        <f>MU!AF30+UMKC!AF30+'S&amp;T'!AF30+UMSL!AF30</f>
        <v>2</v>
      </c>
      <c r="AG30" s="21">
        <f>MU!AG30+UMKC!AG30+'S&amp;T'!AG30+UMSL!AG30</f>
        <v>8</v>
      </c>
      <c r="AH30" s="21">
        <f>MU!AH30+UMKC!AH30+'S&amp;T'!AH30+UMSL!AH30</f>
        <v>3</v>
      </c>
      <c r="AI30" s="21">
        <f>MU!AI30+UMKC!AI30+'S&amp;T'!AI30+UMSL!AI30</f>
        <v>4</v>
      </c>
      <c r="AJ30" s="21">
        <f>MU!AJ30+UMKC!AJ30+'S&amp;T'!AJ30+UMSL!AJ30</f>
        <v>0</v>
      </c>
      <c r="AK30" s="21">
        <f>MU!AK30+UMKC!AK30+'S&amp;T'!AK30+UMSL!AK30</f>
        <v>8</v>
      </c>
      <c r="AL30" s="21">
        <f>MU!AL30+UMKC!AL30+'S&amp;T'!AL30+UMSL!AL30</f>
        <v>5</v>
      </c>
      <c r="AM30" s="21">
        <f>MU!AM30+UMKC!AM30+'S&amp;T'!AM30+UMSL!AM30</f>
        <v>5</v>
      </c>
      <c r="AN30" s="21">
        <f>MU!AN30+UMKC!AN30+'S&amp;T'!AN30+UMSL!AN30</f>
        <v>4</v>
      </c>
      <c r="AO30" s="21">
        <f>MU!AO30+UMKC!AO30+'S&amp;T'!AO30+UMSL!AO30</f>
        <v>9</v>
      </c>
      <c r="AP30" s="21">
        <f>MU!AP30+UMKC!AP30+'S&amp;T'!AP30+UMSL!AP30</f>
        <v>7</v>
      </c>
      <c r="AQ30" s="21">
        <f>MU!AQ30+UMKC!AQ30+'S&amp;T'!AQ30+UMSL!AQ30</f>
        <v>12</v>
      </c>
      <c r="AR30" s="21">
        <f>MU!AR30+UMKC!AR30+'S&amp;T'!AR30+UMSL!AR30</f>
        <v>9</v>
      </c>
      <c r="AS30" s="21">
        <f>MU!AS30+UMKC!AS30+'S&amp;T'!AS30+UMSL!AS30</f>
        <v>5</v>
      </c>
      <c r="AT30" s="21">
        <f>MU!AT30+UMKC!AT30+'S&amp;T'!AT30+UMSL!AT30</f>
        <v>10</v>
      </c>
      <c r="AU30" s="21">
        <f>MU!AU30+UMKC!AU30+'S&amp;T'!AU30+UMSL!AU30</f>
        <v>14</v>
      </c>
      <c r="AV30" s="21">
        <f>MU!AV30+UMKC!AV30+'S&amp;T'!AV30+UMSL!AV30</f>
        <v>17</v>
      </c>
      <c r="AW30" s="21">
        <f>MU!AW30+UMKC!AW30+'S&amp;T'!AW30+UMSL!AW30</f>
        <v>9</v>
      </c>
      <c r="AX30" s="21">
        <f>MU!AX30+UMKC!AX30+'S&amp;T'!AX30+UMSL!AX30</f>
        <v>14</v>
      </c>
      <c r="AY30" s="21">
        <f>MU!AY30+UMKC!AY30+'S&amp;T'!AY30+UMSL!AY30</f>
        <v>20</v>
      </c>
      <c r="AZ30" s="21">
        <f>MU!AZ30+UMKC!AZ30+'S&amp;T'!AZ30+UMSL!AZ30</f>
        <v>11</v>
      </c>
      <c r="BA30" s="21">
        <f>MU!BA30+UMKC!BA30+'S&amp;T'!BA30+UMSL!BA30</f>
        <v>19</v>
      </c>
      <c r="BB30" s="21">
        <f>MU!BB30+UMKC!BB30+'S&amp;T'!BB30+UMSL!BB30</f>
        <v>17</v>
      </c>
      <c r="BC30" s="21">
        <f>MU!BC30+UMKC!BC30+'S&amp;T'!BC30+UMSL!BC30</f>
        <v>10</v>
      </c>
      <c r="BD30" s="21">
        <f>MU!BD30+UMKC!BD30+'S&amp;T'!BD30+UMSL!BD30</f>
        <v>10</v>
      </c>
      <c r="BE30" s="21">
        <f>MU!BE30+UMKC!BE30+'S&amp;T'!BE30+UMSL!BE30</f>
        <v>14</v>
      </c>
      <c r="BF30" s="21">
        <f>MU!BF30+UMKC!BF30+'S&amp;T'!BF30+UMSL!BF30</f>
        <v>7</v>
      </c>
      <c r="BG30" s="21">
        <f>MU!BG30+UMKC!BG30+'S&amp;T'!BG30+UMSL!BG30</f>
        <v>10</v>
      </c>
      <c r="BH30" s="21">
        <f>MU!BH30+UMKC!BH30+'S&amp;T'!BH30+UMSL!BH30</f>
        <v>10</v>
      </c>
      <c r="BI30" s="21">
        <f>MU!BI30+UMKC!BI30+'S&amp;T'!BI30+UMSL!BI30</f>
        <v>9</v>
      </c>
      <c r="BJ30" s="21">
        <f>MU!BJ30+UMKC!BJ30+'S&amp;T'!BJ30+UMSL!BJ30</f>
        <v>13</v>
      </c>
      <c r="BK30" s="21">
        <f>MU!BK30+UMKC!BK30+'S&amp;T'!BK30+UMSL!BK30</f>
        <v>13</v>
      </c>
      <c r="BL30" s="5"/>
    </row>
    <row r="31" spans="1:64" ht="13.5" customHeight="1" x14ac:dyDescent="0.2">
      <c r="A31" s="6"/>
      <c r="C31" s="7" t="s">
        <v>54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>
        <f>MU!AA31+UMKC!AA31+'S&amp;T'!AA31+UMSL!AA31</f>
        <v>77</v>
      </c>
      <c r="AB31" s="21">
        <f>MU!AB31+UMKC!AB31+'S&amp;T'!AB31+UMSL!AB31</f>
        <v>71</v>
      </c>
      <c r="AC31" s="21">
        <f>MU!AC31+UMKC!AC31+'S&amp;T'!AC31+UMSL!AC31</f>
        <v>68</v>
      </c>
      <c r="AD31" s="21">
        <f>MU!AD31+UMKC!AD31+'S&amp;T'!AD31+UMSL!AD31</f>
        <v>71</v>
      </c>
      <c r="AE31" s="21">
        <f>MU!AE31+UMKC!AE31+'S&amp;T'!AE31+UMSL!AE31</f>
        <v>76</v>
      </c>
      <c r="AF31" s="21">
        <f>MU!AF31+UMKC!AF31+'S&amp;T'!AF31+UMSL!AF31</f>
        <v>67</v>
      </c>
      <c r="AG31" s="21">
        <f>MU!AG31+UMKC!AG31+'S&amp;T'!AG31+UMSL!AG31</f>
        <v>56</v>
      </c>
      <c r="AH31" s="21">
        <f>MU!AH31+UMKC!AH31+'S&amp;T'!AH31+UMSL!AH31</f>
        <v>54</v>
      </c>
      <c r="AI31" s="21">
        <f>MU!AI31+UMKC!AI31+'S&amp;T'!AI31+UMSL!AI31</f>
        <v>55</v>
      </c>
      <c r="AJ31" s="21">
        <f>MU!AJ31+UMKC!AJ31+'S&amp;T'!AJ31+UMSL!AJ31</f>
        <v>55</v>
      </c>
      <c r="AK31" s="21">
        <f>MU!AK31+UMKC!AK31+'S&amp;T'!AK31+UMSL!AK31</f>
        <v>58</v>
      </c>
      <c r="AL31" s="21">
        <f>MU!AL31+UMKC!AL31+'S&amp;T'!AL31+UMSL!AL31</f>
        <v>52</v>
      </c>
      <c r="AM31" s="21">
        <f>MU!AM31+UMKC!AM31+'S&amp;T'!AM31+UMSL!AM31</f>
        <v>64</v>
      </c>
      <c r="AN31" s="21">
        <f>MU!AN31+UMKC!AN31+'S&amp;T'!AN31+UMSL!AN31</f>
        <v>80</v>
      </c>
      <c r="AO31" s="21">
        <f>MU!AO31+UMKC!AO31+'S&amp;T'!AO31+UMSL!AO31</f>
        <v>59</v>
      </c>
      <c r="AP31" s="21">
        <f>MU!AP31+UMKC!AP31+'S&amp;T'!AP31+UMSL!AP31</f>
        <v>78</v>
      </c>
      <c r="AQ31" s="21">
        <f>MU!AQ31+UMKC!AQ31+'S&amp;T'!AQ31+UMSL!AQ31</f>
        <v>86</v>
      </c>
      <c r="AR31" s="21">
        <f>MU!AR31+UMKC!AR31+'S&amp;T'!AR31+UMSL!AR31</f>
        <v>72</v>
      </c>
      <c r="AS31" s="21">
        <f>MU!AS31+UMKC!AS31+'S&amp;T'!AS31+UMSL!AS31</f>
        <v>61</v>
      </c>
      <c r="AT31" s="21">
        <f>MU!AT31+UMKC!AT31+'S&amp;T'!AT31+UMSL!AT31</f>
        <v>69</v>
      </c>
      <c r="AU31" s="21">
        <f>MU!AU31+UMKC!AU31+'S&amp;T'!AU31+UMSL!AU31</f>
        <v>58</v>
      </c>
      <c r="AV31" s="21">
        <f>MU!AV31+UMKC!AV31+'S&amp;T'!AV31+UMSL!AV31</f>
        <v>61</v>
      </c>
      <c r="AW31" s="21">
        <f>MU!AW31+UMKC!AW31+'S&amp;T'!AW31+UMSL!AW31</f>
        <v>99</v>
      </c>
      <c r="AX31" s="21">
        <f>MU!AX31+UMKC!AX31+'S&amp;T'!AX31+UMSL!AX31</f>
        <v>76</v>
      </c>
      <c r="AY31" s="21">
        <f>MU!AY31+UMKC!AY31+'S&amp;T'!AY31+UMSL!AY31</f>
        <v>73</v>
      </c>
      <c r="AZ31" s="21">
        <f>MU!AZ31+UMKC!AZ31+'S&amp;T'!AZ31+UMSL!AZ31</f>
        <v>55</v>
      </c>
      <c r="BA31" s="21">
        <f>MU!BA31+UMKC!BA31+'S&amp;T'!BA31+UMSL!BA31</f>
        <v>76</v>
      </c>
      <c r="BB31" s="21">
        <f>MU!BB31+UMKC!BB31+'S&amp;T'!BB31+UMSL!BB31</f>
        <v>74</v>
      </c>
      <c r="BC31" s="21">
        <f>MU!BC31+UMKC!BC31+'S&amp;T'!BC31+UMSL!BC31</f>
        <v>69</v>
      </c>
      <c r="BD31" s="21">
        <f>MU!BD31+UMKC!BD31+'S&amp;T'!BD31+UMSL!BD31</f>
        <v>69</v>
      </c>
      <c r="BE31" s="21">
        <f>MU!BE31+UMKC!BE31+'S&amp;T'!BE31+UMSL!BE31</f>
        <v>60</v>
      </c>
      <c r="BF31" s="21">
        <f>MU!BF31+UMKC!BF31+'S&amp;T'!BF31+UMSL!BF31</f>
        <v>61</v>
      </c>
      <c r="BG31" s="21">
        <f>MU!BG31+UMKC!BG31+'S&amp;T'!BG31+UMSL!BG31</f>
        <v>65</v>
      </c>
      <c r="BH31" s="21">
        <f>MU!BH31+UMKC!BH31+'S&amp;T'!BH31+UMSL!BH31</f>
        <v>76</v>
      </c>
      <c r="BI31" s="21">
        <f>MU!BI31+UMKC!BI31+'S&amp;T'!BI31+UMSL!BI31</f>
        <v>69</v>
      </c>
      <c r="BJ31" s="21">
        <f>MU!BJ31+UMKC!BJ31+'S&amp;T'!BJ31+UMSL!BJ31</f>
        <v>67</v>
      </c>
      <c r="BK31" s="21">
        <f>MU!BK31+UMKC!BK31+'S&amp;T'!BK31+UMSL!BK31</f>
        <v>57</v>
      </c>
      <c r="BL31" s="5"/>
    </row>
    <row r="32" spans="1:64" ht="13.5" customHeight="1" x14ac:dyDescent="0.2">
      <c r="A32" s="6"/>
      <c r="C32" s="7" t="s">
        <v>88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3"/>
      <c r="AB32" s="23"/>
      <c r="AC32" s="23"/>
      <c r="AD32" s="23"/>
      <c r="AE32" s="23"/>
      <c r="AF32" s="23"/>
      <c r="AG32" s="23"/>
      <c r="AH32" s="23"/>
      <c r="AI32" s="23"/>
      <c r="AJ32" s="21">
        <f>MU!AJ32+UMKC!AJ32+'S&amp;T'!AJ32+UMSL!AJ32</f>
        <v>0</v>
      </c>
      <c r="AK32" s="21">
        <f>MU!AK32+UMKC!AK32+'S&amp;T'!AK32+UMSL!AK32</f>
        <v>0</v>
      </c>
      <c r="AL32" s="21">
        <f>MU!AL32+UMKC!AL32+'S&amp;T'!AL32+UMSL!AL32</f>
        <v>0</v>
      </c>
      <c r="AM32" s="21">
        <f>MU!AM32+UMKC!AM32+'S&amp;T'!AM32+UMSL!AM32</f>
        <v>0</v>
      </c>
      <c r="AN32" s="21">
        <f>MU!AN32+UMKC!AN32+'S&amp;T'!AN32+UMSL!AN32</f>
        <v>0</v>
      </c>
      <c r="AO32" s="21">
        <f>MU!AO32+UMKC!AO32+'S&amp;T'!AO32+UMSL!AO32</f>
        <v>0</v>
      </c>
      <c r="AP32" s="21">
        <f>MU!AP32+UMKC!AP32+'S&amp;T'!AP32+UMSL!AP32</f>
        <v>41</v>
      </c>
      <c r="AQ32" s="21">
        <f>MU!AQ32+UMKC!AQ32+'S&amp;T'!AQ32+UMSL!AQ32</f>
        <v>36</v>
      </c>
      <c r="AR32" s="21">
        <f>MU!AR32+UMKC!AR32+'S&amp;T'!AR32+UMSL!AR32</f>
        <v>23</v>
      </c>
      <c r="AS32" s="21">
        <f>MU!AS32+UMKC!AS32+'S&amp;T'!AS32+UMSL!AS32</f>
        <v>20</v>
      </c>
      <c r="AT32" s="21">
        <f>MU!AT32+UMKC!AT32+'S&amp;T'!AT32+UMSL!AT32</f>
        <v>23</v>
      </c>
      <c r="AU32" s="21">
        <f>MU!AU32+UMKC!AU32+'S&amp;T'!AU32+UMSL!AU32</f>
        <v>26</v>
      </c>
      <c r="AV32" s="21">
        <f>MU!AV32+UMKC!AV32+'S&amp;T'!AV32+UMSL!AV32</f>
        <v>53</v>
      </c>
      <c r="AW32" s="21">
        <f>MU!AW32+UMKC!AW32+'S&amp;T'!AW32+UMSL!AW32</f>
        <v>47</v>
      </c>
      <c r="AX32" s="21">
        <f>MU!AX32+UMKC!AX32+'S&amp;T'!AX32+UMSL!AX32</f>
        <v>54</v>
      </c>
      <c r="AY32" s="21">
        <f>MU!AY32+UMKC!AY32+'S&amp;T'!AY32+UMSL!AY32</f>
        <v>72</v>
      </c>
      <c r="AZ32" s="21">
        <f>MU!AZ32+UMKC!AZ32+'S&amp;T'!AZ32+UMSL!AZ32</f>
        <v>54</v>
      </c>
      <c r="BA32" s="21">
        <f>MU!BA32+UMKC!BA32+'S&amp;T'!BA32+UMSL!BA32</f>
        <v>49</v>
      </c>
      <c r="BB32" s="21">
        <f>MU!BB32+UMKC!BB32+'S&amp;T'!BB32+UMSL!BB32</f>
        <v>63</v>
      </c>
      <c r="BC32" s="21">
        <f>MU!BC32+UMKC!BC32+'S&amp;T'!BC32+UMSL!BC32</f>
        <v>53</v>
      </c>
      <c r="BD32" s="21">
        <f>MU!BD32+UMKC!BD32+'S&amp;T'!BD32+UMSL!BD32</f>
        <v>50</v>
      </c>
      <c r="BE32" s="21">
        <f>MU!BE32+UMKC!BE32+'S&amp;T'!BE32+UMSL!BE32</f>
        <v>58</v>
      </c>
      <c r="BF32" s="21">
        <f>MU!BF32+UMKC!BF32+'S&amp;T'!BF32+UMSL!BF32</f>
        <v>73</v>
      </c>
      <c r="BG32" s="21">
        <f>MU!BG32+UMKC!BG32+'S&amp;T'!BG32+UMSL!BG32</f>
        <v>49</v>
      </c>
      <c r="BH32" s="21">
        <f>MU!BH32+UMKC!BH32+'S&amp;T'!BH32+UMSL!BH32</f>
        <v>47</v>
      </c>
      <c r="BI32" s="21">
        <f>MU!BI32+UMKC!BI32+'S&amp;T'!BI32+UMSL!BI32</f>
        <v>48</v>
      </c>
      <c r="BJ32" s="21">
        <f>MU!BJ32+UMKC!BJ32+'S&amp;T'!BJ32+UMSL!BJ32</f>
        <v>56</v>
      </c>
      <c r="BK32" s="21">
        <f>MU!BK32+UMKC!BK32+'S&amp;T'!BK32+UMSL!BK32</f>
        <v>46</v>
      </c>
      <c r="BL32" s="5"/>
    </row>
    <row r="33" spans="1:64" ht="13.5" customHeight="1" x14ac:dyDescent="0.2">
      <c r="A33" s="6"/>
      <c r="C33" s="7" t="s">
        <v>55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>
        <f>MU!AA33+UMKC!AA33+'S&amp;T'!AA33+UMSL!AA33</f>
        <v>57</v>
      </c>
      <c r="AB33" s="21">
        <f>MU!AB33+UMKC!AB33+'S&amp;T'!AB33+UMSL!AB33</f>
        <v>62</v>
      </c>
      <c r="AC33" s="21">
        <f>MU!AC33+UMKC!AC33+'S&amp;T'!AC33+UMSL!AC33</f>
        <v>64</v>
      </c>
      <c r="AD33" s="21">
        <f>MU!AD33+UMKC!AD33+'S&amp;T'!AD33+UMSL!AD33</f>
        <v>58</v>
      </c>
      <c r="AE33" s="21">
        <f>MU!AE33+UMKC!AE33+'S&amp;T'!AE33+UMSL!AE33</f>
        <v>64</v>
      </c>
      <c r="AF33" s="21">
        <f>MU!AF33+UMKC!AF33+'S&amp;T'!AF33+UMSL!AF33</f>
        <v>68</v>
      </c>
      <c r="AG33" s="21">
        <f>MU!AG33+UMKC!AG33+'S&amp;T'!AG33+UMSL!AG33</f>
        <v>62</v>
      </c>
      <c r="AH33" s="21">
        <f>MU!AH33+UMKC!AH33+'S&amp;T'!AH33+UMSL!AH33</f>
        <v>65</v>
      </c>
      <c r="AI33" s="21">
        <f>MU!AI33+UMKC!AI33+'S&amp;T'!AI33+UMSL!AI33</f>
        <v>65</v>
      </c>
      <c r="AJ33" s="21">
        <f>MU!AJ33+UMKC!AJ33+'S&amp;T'!AJ33+UMSL!AJ33</f>
        <v>66</v>
      </c>
      <c r="AK33" s="21">
        <f>MU!AK33+UMKC!AK33+'S&amp;T'!AK33+UMSL!AK33</f>
        <v>73</v>
      </c>
      <c r="AL33" s="21">
        <f>MU!AL33+UMKC!AL33+'S&amp;T'!AL33+UMSL!AL33</f>
        <v>89</v>
      </c>
      <c r="AM33" s="21">
        <f>MU!AM33+UMKC!AM33+'S&amp;T'!AM33+UMSL!AM33</f>
        <v>79</v>
      </c>
      <c r="AN33" s="21">
        <f>MU!AN33+UMKC!AN33+'S&amp;T'!AN33+UMSL!AN33</f>
        <v>81</v>
      </c>
      <c r="AO33" s="21">
        <f>MU!AO33+UMKC!AO33+'S&amp;T'!AO33+UMSL!AO33</f>
        <v>106</v>
      </c>
      <c r="AP33" s="21">
        <f>MU!AP33+UMKC!AP33+'S&amp;T'!AP33+UMSL!AP33</f>
        <v>85</v>
      </c>
      <c r="AQ33" s="21">
        <f>MU!AQ33+UMKC!AQ33+'S&amp;T'!AQ33+UMSL!AQ33</f>
        <v>106</v>
      </c>
      <c r="AR33" s="21">
        <f>MU!AR33+UMKC!AR33+'S&amp;T'!AR33+UMSL!AR33</f>
        <v>85</v>
      </c>
      <c r="AS33" s="21">
        <f>MU!AS33+UMKC!AS33+'S&amp;T'!AS33+UMSL!AS33</f>
        <v>100</v>
      </c>
      <c r="AT33" s="21">
        <f>MU!AT33+UMKC!AT33+'S&amp;T'!AT33+UMSL!AT33</f>
        <v>89</v>
      </c>
      <c r="AU33" s="21">
        <f>MU!AU33+UMKC!AU33+'S&amp;T'!AU33+UMSL!AU33</f>
        <v>91</v>
      </c>
      <c r="AV33" s="21">
        <f>MU!AV33+UMKC!AV33+'S&amp;T'!AV33+UMSL!AV33</f>
        <v>110</v>
      </c>
      <c r="AW33" s="21">
        <f>MU!AW33+UMKC!AW33+'S&amp;T'!AW33+UMSL!AW33</f>
        <v>109</v>
      </c>
      <c r="AX33" s="21">
        <f>MU!AX33+UMKC!AX33+'S&amp;T'!AX33+UMSL!AX33</f>
        <v>123</v>
      </c>
      <c r="AY33" s="21">
        <f>MU!AY33+UMKC!AY33+'S&amp;T'!AY33+UMSL!AY33</f>
        <v>115</v>
      </c>
      <c r="AZ33" s="21">
        <f>MU!AZ33+UMKC!AZ33+'S&amp;T'!AZ33+UMSL!AZ33</f>
        <v>100</v>
      </c>
      <c r="BA33" s="21">
        <f>MU!BA33+UMKC!BA33+'S&amp;T'!BA33+UMSL!BA33</f>
        <v>99</v>
      </c>
      <c r="BB33" s="21">
        <f>MU!BB33+UMKC!BB33+'S&amp;T'!BB33+UMSL!BB33</f>
        <v>83</v>
      </c>
      <c r="BC33" s="21">
        <f>MU!BC33+UMKC!BC33+'S&amp;T'!BC33+UMSL!BC33</f>
        <v>91</v>
      </c>
      <c r="BD33" s="21">
        <f>MU!BD33+UMKC!BD33+'S&amp;T'!BD33+UMSL!BD33</f>
        <v>82</v>
      </c>
      <c r="BE33" s="21">
        <f>MU!BE33+UMKC!BE33+'S&amp;T'!BE33+UMSL!BE33</f>
        <v>73</v>
      </c>
      <c r="BF33" s="21">
        <f>MU!BF33+UMKC!BF33+'S&amp;T'!BF33+UMSL!BF33</f>
        <v>90</v>
      </c>
      <c r="BG33" s="21">
        <f>MU!BG33+UMKC!BG33+'S&amp;T'!BG33+UMSL!BG33</f>
        <v>63</v>
      </c>
      <c r="BH33" s="21">
        <f>MU!BH33+UMKC!BH33+'S&amp;T'!BH33+UMSL!BH33</f>
        <v>64</v>
      </c>
      <c r="BI33" s="21">
        <f>MU!BI33+UMKC!BI33+'S&amp;T'!BI33+UMSL!BI33</f>
        <v>76</v>
      </c>
      <c r="BJ33" s="21">
        <f>MU!BJ33+UMKC!BJ33+'S&amp;T'!BJ33+UMSL!BJ33</f>
        <v>77</v>
      </c>
      <c r="BK33" s="21">
        <f>MU!BK33+UMKC!BK33+'S&amp;T'!BK33+UMSL!BK33</f>
        <v>77</v>
      </c>
      <c r="BL33" s="5"/>
    </row>
    <row r="34" spans="1:64" ht="13.5" hidden="1" customHeight="1" x14ac:dyDescent="0.2">
      <c r="A34" s="6"/>
      <c r="C34" s="51" t="s">
        <v>56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5"/>
      <c r="AL34" s="55"/>
      <c r="AM34" s="55">
        <f>MU!AM34+UMKC!AM34+'S&amp;T'!AM34+UMSL!AM34</f>
        <v>0</v>
      </c>
      <c r="AN34" s="55">
        <f>MU!AN34+UMKC!AN34+'S&amp;T'!AN34+UMSL!AN34</f>
        <v>0</v>
      </c>
      <c r="AO34" s="55">
        <f>MU!AO34+UMKC!AO34+'S&amp;T'!AO34+UMSL!AO34</f>
        <v>0</v>
      </c>
      <c r="AP34" s="55">
        <f>MU!AP34+UMKC!AP34+'S&amp;T'!AP34+UMSL!AP34</f>
        <v>0</v>
      </c>
      <c r="AQ34" s="55">
        <f>MU!AQ34+UMKC!AQ34+'S&amp;T'!AQ34+UMSL!AQ34</f>
        <v>0</v>
      </c>
      <c r="AR34" s="55">
        <f>MU!AR34+UMKC!AR34+'S&amp;T'!AR34+UMSL!AR34</f>
        <v>1</v>
      </c>
      <c r="AS34" s="55">
        <f>MU!AS34+UMKC!AS34+'S&amp;T'!AS34+UMSL!AS34</f>
        <v>28</v>
      </c>
      <c r="AT34" s="55">
        <f>MU!AT34+UMKC!AT34+'S&amp;T'!AT34+UMSL!AT34</f>
        <v>26</v>
      </c>
      <c r="AU34" s="55">
        <f>MU!AU34+UMKC!AU34+'S&amp;T'!AU34+UMSL!AU34</f>
        <v>34</v>
      </c>
      <c r="AV34" s="55">
        <f>MU!AV34+UMKC!AV34+'S&amp;T'!AV34+UMSL!AV34</f>
        <v>46</v>
      </c>
      <c r="AW34" s="55">
        <f>MU!AW34+UMKC!AW34+'S&amp;T'!AW34+UMSL!AW34</f>
        <v>50</v>
      </c>
      <c r="AX34" s="55">
        <f>MU!AX34+UMKC!AX34+'S&amp;T'!AX34+UMSL!AX34</f>
        <v>47</v>
      </c>
      <c r="AY34" s="55">
        <f>MU!AY34+UMKC!AY34+'S&amp;T'!AY34+UMSL!AY34</f>
        <v>26</v>
      </c>
      <c r="AZ34" s="55">
        <f>MU!AZ34+UMKC!AZ34+'S&amp;T'!AZ34+UMSL!AZ34</f>
        <v>36</v>
      </c>
      <c r="BA34" s="55">
        <f>MU!BA34+UMKC!BA34+'S&amp;T'!BA34+UMSL!BA34</f>
        <v>30</v>
      </c>
      <c r="BB34" s="55">
        <f>MU!BB34+UMKC!BB34+'S&amp;T'!BB34+UMSL!BB34</f>
        <v>32</v>
      </c>
      <c r="BC34" s="55">
        <f>MU!BC34+UMKC!BC34+'S&amp;T'!BC34+UMSL!BC34</f>
        <v>21</v>
      </c>
      <c r="BD34" s="55">
        <f>MU!BD34+UMKC!BD34+'S&amp;T'!BD34+UMSL!BD34</f>
        <v>19</v>
      </c>
      <c r="BE34" s="55">
        <f>MU!BE34+UMKC!BE34+'S&amp;T'!BE34+UMSL!BE34</f>
        <v>18</v>
      </c>
      <c r="BF34" s="55">
        <f>MU!BF34+UMKC!BF34+'S&amp;T'!BF34+UMSL!BF34</f>
        <v>8</v>
      </c>
      <c r="BG34" s="55">
        <f>MU!BG34+UMKC!BG34+'S&amp;T'!BG34+UMSL!BG34</f>
        <v>1</v>
      </c>
      <c r="BH34" s="55">
        <f>MU!BH34+UMKC!BH34+'S&amp;T'!BH34+UMSL!BH34</f>
        <v>2</v>
      </c>
      <c r="BI34" s="55">
        <f>MU!BI34+UMKC!BI34+'S&amp;T'!BI34+UMSL!BI34</f>
        <v>3</v>
      </c>
      <c r="BJ34" s="55">
        <f>MU!BJ34+UMKC!BJ34+'S&amp;T'!BJ34+UMSL!BJ34</f>
        <v>2</v>
      </c>
      <c r="BK34" s="55">
        <f>MU!BK34+UMKC!BK34+'S&amp;T'!BK34+UMSL!BK34</f>
        <v>6</v>
      </c>
      <c r="BL34" s="5"/>
    </row>
    <row r="35" spans="1:64" ht="13.5" hidden="1" customHeight="1" x14ac:dyDescent="0.2">
      <c r="A35" s="6"/>
      <c r="C35" s="51" t="s">
        <v>87</v>
      </c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5">
        <f>MU!AN35+UMKC!AN35+'S&amp;T'!AN35+UMSL!AN35</f>
        <v>0</v>
      </c>
      <c r="AO35" s="55">
        <f>MU!AO35+UMKC!AO35+'S&amp;T'!AO35+UMSL!AO35</f>
        <v>0</v>
      </c>
      <c r="AP35" s="55">
        <f>MU!AP35+UMKC!AP35+'S&amp;T'!AP35+UMSL!AP35</f>
        <v>0</v>
      </c>
      <c r="AQ35" s="55">
        <f>MU!AQ35+UMKC!AQ35+'S&amp;T'!AQ35+UMSL!AQ35</f>
        <v>0</v>
      </c>
      <c r="AR35" s="55">
        <f>MU!AR35+UMKC!AR35+'S&amp;T'!AR35+UMSL!AR35</f>
        <v>0</v>
      </c>
      <c r="AS35" s="55">
        <f>MU!AS35+UMKC!AS35+'S&amp;T'!AS35+UMSL!AS35</f>
        <v>0</v>
      </c>
      <c r="AT35" s="55">
        <f>MU!AT35+UMKC!AT35+'S&amp;T'!AT35+UMSL!AT35</f>
        <v>0</v>
      </c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"/>
    </row>
    <row r="36" spans="1:64" ht="13.5" hidden="1" customHeight="1" x14ac:dyDescent="0.2">
      <c r="A36" s="6"/>
      <c r="C36" s="51" t="s">
        <v>57</v>
      </c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>
        <f>MU!AA36+UMKC!AA36+'S&amp;T'!AA36+UMSL!AA36</f>
        <v>141</v>
      </c>
      <c r="AB36" s="55">
        <f>MU!AB36+UMKC!AB36+'S&amp;T'!AB36+UMSL!AB36</f>
        <v>184</v>
      </c>
      <c r="AC36" s="55">
        <f>MU!AC36+UMKC!AC36+'S&amp;T'!AC36+UMSL!AC36</f>
        <v>185</v>
      </c>
      <c r="AD36" s="55">
        <f>MU!AD36+UMKC!AD36+'S&amp;T'!AD36+UMSL!AD36</f>
        <v>162</v>
      </c>
      <c r="AE36" s="55">
        <f>MU!AE36+UMKC!AE36+'S&amp;T'!AE36+UMSL!AE36</f>
        <v>164</v>
      </c>
      <c r="AF36" s="55">
        <f>MU!AF36+UMKC!AF36+'S&amp;T'!AF36+UMSL!AF36</f>
        <v>163</v>
      </c>
      <c r="AG36" s="55">
        <f>MU!AG36+UMKC!AG36+'S&amp;T'!AG36+UMSL!AG36</f>
        <v>172</v>
      </c>
      <c r="AH36" s="55">
        <f>MU!AH36+UMKC!AH36+'S&amp;T'!AH36+UMSL!AH36</f>
        <v>178</v>
      </c>
      <c r="AI36" s="55">
        <f>MU!AI36+UMKC!AI36+'S&amp;T'!AI36+UMSL!AI36</f>
        <v>182</v>
      </c>
      <c r="AJ36" s="55">
        <f>MU!AJ36+UMKC!AJ36+'S&amp;T'!AJ36+UMSL!AJ36</f>
        <v>159</v>
      </c>
      <c r="AK36" s="55">
        <f>MU!AK36+UMKC!AK36+'S&amp;T'!AK36+UMSL!AK36</f>
        <v>187</v>
      </c>
      <c r="AL36" s="55">
        <f>MU!AL36+UMKC!AL36+'S&amp;T'!AL36+UMSL!AL36</f>
        <v>171</v>
      </c>
      <c r="AM36" s="55">
        <f>MU!AM36+UMKC!AM36+'S&amp;T'!AM36+UMSL!AM36</f>
        <v>170</v>
      </c>
      <c r="AN36" s="55">
        <f>MU!AN36+UMKC!AN36+'S&amp;T'!AN36+UMSL!AN36</f>
        <v>201</v>
      </c>
      <c r="AO36" s="55">
        <f>MU!AO36+UMKC!AO36+'S&amp;T'!AO36+UMSL!AO36</f>
        <v>218</v>
      </c>
      <c r="AP36" s="55">
        <f>MU!AP36+UMKC!AP36+'S&amp;T'!AP36+UMSL!AP36</f>
        <v>199</v>
      </c>
      <c r="AQ36" s="55">
        <f>MU!AQ36+UMKC!AQ36+'S&amp;T'!AQ36+UMSL!AQ36</f>
        <v>219</v>
      </c>
      <c r="AR36" s="55">
        <f>MU!AR36+UMKC!AR36+'S&amp;T'!AR36+UMSL!AR36</f>
        <v>183</v>
      </c>
      <c r="AS36" s="55">
        <f>MU!AS36+UMKC!AS36+'S&amp;T'!AS36+UMSL!AS36</f>
        <v>164</v>
      </c>
      <c r="AT36" s="55">
        <f>MU!AT36+UMKC!AT36+'S&amp;T'!AT36+UMSL!AT36</f>
        <v>150</v>
      </c>
      <c r="AU36" s="55">
        <f>MU!AU36+UMKC!AU36+'S&amp;T'!AU36+UMSL!AU36</f>
        <v>175</v>
      </c>
      <c r="AV36" s="55">
        <f>MU!AV36+UMKC!AV36+'S&amp;T'!AV36+UMSL!AV36</f>
        <v>173</v>
      </c>
      <c r="AW36" s="55">
        <f>MU!AW36+UMKC!AW36+'S&amp;T'!AW36+UMSL!AW36</f>
        <v>180</v>
      </c>
      <c r="AX36" s="55">
        <f>MU!AX36+UMKC!AX36+'S&amp;T'!AX36+UMSL!AX36</f>
        <v>192</v>
      </c>
      <c r="AY36" s="55">
        <f>MU!AY36+UMKC!AY36+'S&amp;T'!AY36+UMSL!AY36</f>
        <v>119</v>
      </c>
      <c r="AZ36" s="55">
        <f>MU!AZ36+UMKC!AZ36+'S&amp;T'!AZ36+UMSL!AZ36</f>
        <v>101</v>
      </c>
      <c r="BA36" s="55">
        <f>MU!BA36+UMKC!BA36+'S&amp;T'!BA36+UMSL!BA36</f>
        <v>100</v>
      </c>
      <c r="BB36" s="55">
        <f>MU!BB36+UMKC!BB36+'S&amp;T'!BB36+UMSL!BB36</f>
        <v>86</v>
      </c>
      <c r="BC36" s="55">
        <f>MU!BC36+UMKC!BC36+'S&amp;T'!BC36+UMSL!BC36</f>
        <v>57</v>
      </c>
      <c r="BD36" s="55">
        <f>MU!BD36+UMKC!BD36+'S&amp;T'!BD36+UMSL!BD36</f>
        <v>42</v>
      </c>
      <c r="BE36" s="55">
        <f>MU!BE36+UMKC!BE36+'S&amp;T'!BE36+UMSL!BE36</f>
        <v>35</v>
      </c>
      <c r="BF36" s="55">
        <f>MU!BF36+UMKC!BF36+'S&amp;T'!BF36+UMSL!BF36</f>
        <v>35</v>
      </c>
      <c r="BG36" s="55">
        <f>MU!BG36+UMKC!BG36+'S&amp;T'!BG36+UMSL!BG36</f>
        <v>9</v>
      </c>
      <c r="BH36" s="55">
        <f>MU!BH36+UMKC!BH36+'S&amp;T'!BH36+UMSL!BH36</f>
        <v>4</v>
      </c>
      <c r="BI36" s="55">
        <f>MU!BI36+UMKC!BI36+'S&amp;T'!BI36+UMSL!BI36</f>
        <v>4</v>
      </c>
      <c r="BJ36" s="55">
        <f>MU!BJ36+UMKC!BJ36+'S&amp;T'!BJ36+UMSL!BJ36</f>
        <v>11</v>
      </c>
      <c r="BK36" s="55">
        <f>MU!BK36+UMKC!BK36+'S&amp;T'!BK36+UMSL!BK36</f>
        <v>9</v>
      </c>
      <c r="BL36" s="5"/>
    </row>
    <row r="37" spans="1:64" ht="13.5" hidden="1" customHeight="1" x14ac:dyDescent="0.2">
      <c r="A37" s="6"/>
      <c r="C37" s="51" t="s">
        <v>58</v>
      </c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>
        <f>MU!AA37+UMKC!AA37+'S&amp;T'!AA37+UMSL!AA37</f>
        <v>69</v>
      </c>
      <c r="AB37" s="55">
        <f>MU!AB37+UMKC!AB37+'S&amp;T'!AB37+UMSL!AB37</f>
        <v>62</v>
      </c>
      <c r="AC37" s="55">
        <f>MU!AC37+UMKC!AC37+'S&amp;T'!AC37+UMSL!AC37</f>
        <v>77</v>
      </c>
      <c r="AD37" s="55">
        <f>MU!AD37+UMKC!AD37+'S&amp;T'!AD37+UMSL!AD37</f>
        <v>69</v>
      </c>
      <c r="AE37" s="55">
        <f>MU!AE37+UMKC!AE37+'S&amp;T'!AE37+UMSL!AE37</f>
        <v>71</v>
      </c>
      <c r="AF37" s="55">
        <f>MU!AF37+UMKC!AF37+'S&amp;T'!AF37+UMSL!AF37</f>
        <v>71</v>
      </c>
      <c r="AG37" s="55">
        <f>MU!AG37+UMKC!AG37+'S&amp;T'!AG37+UMSL!AG37</f>
        <v>72</v>
      </c>
      <c r="AH37" s="55">
        <f>MU!AH37+UMKC!AH37+'S&amp;T'!AH37+UMSL!AH37</f>
        <v>72</v>
      </c>
      <c r="AI37" s="55">
        <f>MU!AI37+UMKC!AI37+'S&amp;T'!AI37+UMSL!AI37</f>
        <v>68</v>
      </c>
      <c r="AJ37" s="55">
        <f>MU!AJ37+UMKC!AJ37+'S&amp;T'!AJ37+UMSL!AJ37</f>
        <v>67</v>
      </c>
      <c r="AK37" s="55">
        <f>MU!AK37+UMKC!AK37+'S&amp;T'!AK37+UMSL!AK37</f>
        <v>80</v>
      </c>
      <c r="AL37" s="55">
        <f>MU!AL37+UMKC!AL37+'S&amp;T'!AL37+UMSL!AL37</f>
        <v>86</v>
      </c>
      <c r="AM37" s="55">
        <f>MU!AM37+UMKC!AM37+'S&amp;T'!AM37+UMSL!AM37</f>
        <v>74</v>
      </c>
      <c r="AN37" s="55">
        <f>MU!AN37+UMKC!AN37+'S&amp;T'!AN37+UMSL!AN37</f>
        <v>80</v>
      </c>
      <c r="AO37" s="55">
        <f>MU!AO37+UMKC!AO37+'S&amp;T'!AO37+UMSL!AO37</f>
        <v>90</v>
      </c>
      <c r="AP37" s="55">
        <f>MU!AP37+UMKC!AP37+'S&amp;T'!AP37+UMSL!AP37</f>
        <v>105</v>
      </c>
      <c r="AQ37" s="55">
        <f>MU!AQ37+UMKC!AQ37+'S&amp;T'!AQ37+UMSL!AQ37</f>
        <v>105</v>
      </c>
      <c r="AR37" s="55">
        <f>MU!AR37+UMKC!AR37+'S&amp;T'!AR37+UMSL!AR37</f>
        <v>83</v>
      </c>
      <c r="AS37" s="55">
        <f>MU!AS37+UMKC!AS37+'S&amp;T'!AS37+UMSL!AS37</f>
        <v>88</v>
      </c>
      <c r="AT37" s="55">
        <f>MU!AT37+UMKC!AT37+'S&amp;T'!AT37+UMSL!AT37</f>
        <v>107</v>
      </c>
      <c r="AU37" s="55">
        <f>MU!AU37+UMKC!AU37+'S&amp;T'!AU37+UMSL!AU37</f>
        <v>118</v>
      </c>
      <c r="AV37" s="55">
        <f>MU!AV37+UMKC!AV37+'S&amp;T'!AV37+UMSL!AV37</f>
        <v>144</v>
      </c>
      <c r="AW37" s="55">
        <f>MU!AW37+UMKC!AW37+'S&amp;T'!AW37+UMSL!AW37</f>
        <v>117</v>
      </c>
      <c r="AX37" s="55">
        <f>MU!AX37+UMKC!AX37+'S&amp;T'!AX37+UMSL!AX37</f>
        <v>122</v>
      </c>
      <c r="AY37" s="55">
        <f>MU!AY37+UMKC!AY37+'S&amp;T'!AY37+UMSL!AY37</f>
        <v>87</v>
      </c>
      <c r="AZ37" s="55">
        <f>MU!AZ37+UMKC!AZ37+'S&amp;T'!AZ37+UMSL!AZ37</f>
        <v>75</v>
      </c>
      <c r="BA37" s="55">
        <f>MU!BA37+UMKC!BA37+'S&amp;T'!BA37+UMSL!BA37</f>
        <v>75</v>
      </c>
      <c r="BB37" s="55">
        <f>MU!BB37+UMKC!BB37+'S&amp;T'!BB37+UMSL!BB37</f>
        <v>65</v>
      </c>
      <c r="BC37" s="55">
        <f>MU!BC37+UMKC!BC37+'S&amp;T'!BC37+UMSL!BC37</f>
        <v>60</v>
      </c>
      <c r="BD37" s="55">
        <f>MU!BD37+UMKC!BD37+'S&amp;T'!BD37+UMSL!BD37</f>
        <v>47</v>
      </c>
      <c r="BE37" s="55">
        <f>MU!BE37+UMKC!BE37+'S&amp;T'!BE37+UMSL!BE37</f>
        <v>43</v>
      </c>
      <c r="BF37" s="55">
        <f>MU!BF37+UMKC!BF37+'S&amp;T'!BF37+UMSL!BF37</f>
        <v>38</v>
      </c>
      <c r="BG37" s="55">
        <f>MU!BG37+UMKC!BG37+'S&amp;T'!BG37+UMSL!BG37</f>
        <v>9</v>
      </c>
      <c r="BH37" s="55">
        <f>MU!BH37+UMKC!BH37+'S&amp;T'!BH37+UMSL!BH37</f>
        <v>7</v>
      </c>
      <c r="BI37" s="55">
        <f>MU!BI37+UMKC!BI37+'S&amp;T'!BI37+UMSL!BI37</f>
        <v>3</v>
      </c>
      <c r="BJ37" s="55">
        <f>MU!BJ37+UMKC!BJ37+'S&amp;T'!BJ37+UMSL!BJ37</f>
        <v>22</v>
      </c>
      <c r="BK37" s="55">
        <f>MU!BK37+UMKC!BK37+'S&amp;T'!BK37+UMSL!BK37</f>
        <v>22</v>
      </c>
      <c r="BL37" s="5"/>
    </row>
    <row r="38" spans="1:64" ht="13.5" hidden="1" customHeight="1" x14ac:dyDescent="0.2">
      <c r="A38" s="6"/>
      <c r="C38" s="51" t="s">
        <v>59</v>
      </c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>
        <f>MU!AA38+UMKC!AA38+'S&amp;T'!AA38+UMSL!AA38</f>
        <v>121</v>
      </c>
      <c r="AB38" s="55">
        <f>MU!AB38+UMKC!AB38+'S&amp;T'!AB38+UMSL!AB38</f>
        <v>136</v>
      </c>
      <c r="AC38" s="55">
        <f>MU!AC38+UMKC!AC38+'S&amp;T'!AC38+UMSL!AC38</f>
        <v>119</v>
      </c>
      <c r="AD38" s="55">
        <f>MU!AD38+UMKC!AD38+'S&amp;T'!AD38+UMSL!AD38</f>
        <v>112</v>
      </c>
      <c r="AE38" s="55">
        <f>MU!AE38+UMKC!AE38+'S&amp;T'!AE38+UMSL!AE38</f>
        <v>117</v>
      </c>
      <c r="AF38" s="55">
        <f>MU!AF38+UMKC!AF38+'S&amp;T'!AF38+UMSL!AF38</f>
        <v>123</v>
      </c>
      <c r="AG38" s="55">
        <f>MU!AG38+UMKC!AG38+'S&amp;T'!AG38+UMSL!AG38</f>
        <v>124</v>
      </c>
      <c r="AH38" s="55">
        <f>MU!AH38+UMKC!AH38+'S&amp;T'!AH38+UMSL!AH38</f>
        <v>118</v>
      </c>
      <c r="AI38" s="55">
        <f>MU!AI38+UMKC!AI38+'S&amp;T'!AI38+UMSL!AI38</f>
        <v>105</v>
      </c>
      <c r="AJ38" s="55">
        <f>MU!AJ38+UMKC!AJ38+'S&amp;T'!AJ38+UMSL!AJ38</f>
        <v>83</v>
      </c>
      <c r="AK38" s="55">
        <f>MU!AK38+UMKC!AK38+'S&amp;T'!AK38+UMSL!AK38</f>
        <v>108</v>
      </c>
      <c r="AL38" s="55">
        <f>MU!AL38+UMKC!AL38+'S&amp;T'!AL38+UMSL!AL38</f>
        <v>109</v>
      </c>
      <c r="AM38" s="55">
        <f>MU!AM38+UMKC!AM38+'S&amp;T'!AM38+UMSL!AM38</f>
        <v>108</v>
      </c>
      <c r="AN38" s="55">
        <f>MU!AN38+UMKC!AN38+'S&amp;T'!AN38+UMSL!AN38</f>
        <v>126</v>
      </c>
      <c r="AO38" s="55">
        <f>MU!AO38+UMKC!AO38+'S&amp;T'!AO38+UMSL!AO38</f>
        <v>104</v>
      </c>
      <c r="AP38" s="55">
        <f>MU!AP38+UMKC!AP38+'S&amp;T'!AP38+UMSL!AP38</f>
        <v>128</v>
      </c>
      <c r="AQ38" s="55">
        <f>MU!AQ38+UMKC!AQ38+'S&amp;T'!AQ38+UMSL!AQ38</f>
        <v>156</v>
      </c>
      <c r="AR38" s="55">
        <f>MU!AR38+UMKC!AR38+'S&amp;T'!AR38+UMSL!AR38</f>
        <v>135</v>
      </c>
      <c r="AS38" s="55">
        <f>MU!AS38+UMKC!AS38+'S&amp;T'!AS38+UMSL!AS38</f>
        <v>121</v>
      </c>
      <c r="AT38" s="55">
        <f>MU!AT38+UMKC!AT38+'S&amp;T'!AT38+UMSL!AT38</f>
        <v>145</v>
      </c>
      <c r="AU38" s="55">
        <f>MU!AU38+UMKC!AU38+'S&amp;T'!AU38+UMSL!AU38</f>
        <v>146</v>
      </c>
      <c r="AV38" s="55">
        <f>MU!AV38+UMKC!AV38+'S&amp;T'!AV38+UMSL!AV38</f>
        <v>143</v>
      </c>
      <c r="AW38" s="55">
        <f>MU!AW38+UMKC!AW38+'S&amp;T'!AW38+UMSL!AW38</f>
        <v>156</v>
      </c>
      <c r="AX38" s="55">
        <f>MU!AX38+UMKC!AX38+'S&amp;T'!AX38+UMSL!AX38</f>
        <v>156</v>
      </c>
      <c r="AY38" s="55">
        <f>MU!AY38+UMKC!AY38+'S&amp;T'!AY38+UMSL!AY38</f>
        <v>204</v>
      </c>
      <c r="AZ38" s="55">
        <f>MU!AZ38+UMKC!AZ38+'S&amp;T'!AZ38+UMSL!AZ38</f>
        <v>240</v>
      </c>
      <c r="BA38" s="55">
        <f>MU!BA38+UMKC!BA38+'S&amp;T'!BA38+UMSL!BA38</f>
        <v>242</v>
      </c>
      <c r="BB38" s="55">
        <f>MU!BB38+UMKC!BB38+'S&amp;T'!BB38+UMSL!BB38</f>
        <v>249</v>
      </c>
      <c r="BC38" s="55">
        <f>MU!BC38+UMKC!BC38+'S&amp;T'!BC38+UMSL!BC38</f>
        <v>227</v>
      </c>
      <c r="BD38" s="55">
        <f>MU!BD38+UMKC!BD38+'S&amp;T'!BD38+UMSL!BD38</f>
        <v>278</v>
      </c>
      <c r="BE38" s="55">
        <f>MU!BE38+UMKC!BE38+'S&amp;T'!BE38+UMSL!BE38</f>
        <v>247</v>
      </c>
      <c r="BF38" s="55">
        <f>MU!BF38+UMKC!BF38+'S&amp;T'!BF38+UMSL!BF38</f>
        <v>312</v>
      </c>
      <c r="BG38" s="55">
        <f>MU!BG38+UMKC!BG38+'S&amp;T'!BG38+UMSL!BG38</f>
        <v>359</v>
      </c>
      <c r="BH38" s="55">
        <f>MU!BH38+UMKC!BH38+'S&amp;T'!BH38+UMSL!BH38</f>
        <v>320</v>
      </c>
      <c r="BI38" s="55">
        <f>MU!BI38+UMKC!BI38+'S&amp;T'!BI38+UMSL!BI38</f>
        <v>351</v>
      </c>
      <c r="BJ38" s="55">
        <f>MU!BJ38+UMKC!BJ38+'S&amp;T'!BJ38+UMSL!BJ38</f>
        <v>331</v>
      </c>
      <c r="BK38" s="55">
        <f>MU!BK38+UMKC!BK38+'S&amp;T'!BK38+UMSL!BK38</f>
        <v>358</v>
      </c>
      <c r="BL38" s="5"/>
    </row>
    <row r="39" spans="1:64" ht="13.5" customHeight="1" x14ac:dyDescent="0.2">
      <c r="A39" s="6"/>
      <c r="C39" s="7" t="s">
        <v>86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3">
        <f>AA36+AA37+AA38</f>
        <v>331</v>
      </c>
      <c r="AB39" s="23">
        <f>AB36+AB37+AB38</f>
        <v>382</v>
      </c>
      <c r="AC39" s="23">
        <f t="shared" ref="AC39:AK39" si="13">AC36+AC37+AC38</f>
        <v>381</v>
      </c>
      <c r="AD39" s="23">
        <f t="shared" si="13"/>
        <v>343</v>
      </c>
      <c r="AE39" s="23">
        <f t="shared" si="13"/>
        <v>352</v>
      </c>
      <c r="AF39" s="23">
        <f t="shared" si="13"/>
        <v>357</v>
      </c>
      <c r="AG39" s="23">
        <f t="shared" si="13"/>
        <v>368</v>
      </c>
      <c r="AH39" s="23">
        <f t="shared" si="13"/>
        <v>368</v>
      </c>
      <c r="AI39" s="23">
        <f t="shared" si="13"/>
        <v>355</v>
      </c>
      <c r="AJ39" s="23">
        <f t="shared" si="13"/>
        <v>309</v>
      </c>
      <c r="AK39" s="23">
        <f t="shared" si="13"/>
        <v>375</v>
      </c>
      <c r="AL39" s="23">
        <f>AL36+AL37+AL38</f>
        <v>366</v>
      </c>
      <c r="AM39" s="23">
        <f>AM34+AM36+AM37+AM38</f>
        <v>352</v>
      </c>
      <c r="AN39" s="23">
        <f t="shared" ref="AN39:AR39" si="14">AN34+AN35+AN36+AN37+AN38</f>
        <v>407</v>
      </c>
      <c r="AO39" s="23">
        <f t="shared" si="14"/>
        <v>412</v>
      </c>
      <c r="AP39" s="23">
        <f t="shared" si="14"/>
        <v>432</v>
      </c>
      <c r="AQ39" s="23">
        <f t="shared" si="14"/>
        <v>480</v>
      </c>
      <c r="AR39" s="23">
        <f t="shared" si="14"/>
        <v>402</v>
      </c>
      <c r="AS39" s="23">
        <f>AS34+AS35+AS36+AS37+AS38</f>
        <v>401</v>
      </c>
      <c r="AT39" s="23">
        <f>AT34+AT35+AT36+AT37+AT38</f>
        <v>428</v>
      </c>
      <c r="AU39" s="23">
        <f t="shared" ref="AU39:AV39" si="15">AU34+AU36+AU37+AU38</f>
        <v>473</v>
      </c>
      <c r="AV39" s="23">
        <f t="shared" si="15"/>
        <v>506</v>
      </c>
      <c r="AW39" s="23">
        <f t="shared" ref="AW39:BB39" si="16">AW34+AW36+AW37+AW38</f>
        <v>503</v>
      </c>
      <c r="AX39" s="23">
        <f t="shared" si="16"/>
        <v>517</v>
      </c>
      <c r="AY39" s="23">
        <f t="shared" si="16"/>
        <v>436</v>
      </c>
      <c r="AZ39" s="23">
        <f t="shared" si="16"/>
        <v>452</v>
      </c>
      <c r="BA39" s="23">
        <f t="shared" si="16"/>
        <v>447</v>
      </c>
      <c r="BB39" s="23">
        <f t="shared" si="16"/>
        <v>432</v>
      </c>
      <c r="BC39" s="23">
        <f t="shared" ref="BC39:BD39" si="17">BC34+BC36+BC37+BC38</f>
        <v>365</v>
      </c>
      <c r="BD39" s="23">
        <f t="shared" si="17"/>
        <v>386</v>
      </c>
      <c r="BE39" s="23">
        <f t="shared" ref="BE39:BF39" si="18">BE34+BE36+BE37+BE38</f>
        <v>343</v>
      </c>
      <c r="BF39" s="23">
        <f t="shared" si="18"/>
        <v>393</v>
      </c>
      <c r="BG39" s="23">
        <f t="shared" ref="BG39:BH39" si="19">BG34+BG36+BG37+BG38</f>
        <v>378</v>
      </c>
      <c r="BH39" s="23">
        <f t="shared" si="19"/>
        <v>333</v>
      </c>
      <c r="BI39" s="23">
        <f t="shared" ref="BI39:BJ39" si="20">BI34+BI36+BI37+BI38</f>
        <v>361</v>
      </c>
      <c r="BJ39" s="23">
        <f t="shared" si="20"/>
        <v>366</v>
      </c>
      <c r="BK39" s="23">
        <f t="shared" ref="BK39" si="21">BK34+BK36+BK37+BK38</f>
        <v>395</v>
      </c>
      <c r="BL39" s="5"/>
    </row>
    <row r="40" spans="1:64" ht="13.5" hidden="1" customHeight="1" x14ac:dyDescent="0.2">
      <c r="A40" s="6"/>
      <c r="C40" s="7" t="s">
        <v>60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>
        <f>MU!AA40+UMKC!AA40+'S&amp;T'!AA40+UMSL!AA40</f>
        <v>1</v>
      </c>
      <c r="AB40" s="21">
        <f>MU!AB40+UMKC!AB40+'S&amp;T'!AB40+UMSL!AB40</f>
        <v>1</v>
      </c>
      <c r="AC40" s="21">
        <f>MU!AC40+UMKC!AC40+'S&amp;T'!AC40+UMSL!AC40</f>
        <v>0</v>
      </c>
      <c r="AD40" s="21">
        <f>MU!AD40+UMKC!AD40+'S&amp;T'!AD40+UMSL!AD40</f>
        <v>1</v>
      </c>
      <c r="AE40" s="21">
        <f>MU!AE40+UMKC!AE40+'S&amp;T'!AE40+UMSL!AE40</f>
        <v>0</v>
      </c>
      <c r="AF40" s="21">
        <f>MU!AF40+UMKC!AF40+'S&amp;T'!AF40+UMSL!AF40</f>
        <v>0</v>
      </c>
      <c r="AG40" s="21">
        <f>MU!AG40+UMKC!AG40+'S&amp;T'!AG40+UMSL!AG40</f>
        <v>0</v>
      </c>
      <c r="AH40" s="21">
        <f>MU!AH40+UMKC!AH40+'S&amp;T'!AH40+UMSL!AH40</f>
        <v>0</v>
      </c>
      <c r="AI40" s="21">
        <f>MU!AI40+UMKC!AI40+'S&amp;T'!AI40+UMSL!AI40</f>
        <v>0</v>
      </c>
      <c r="AJ40" s="21">
        <f>MU!AJ40+UMKC!AJ40+'S&amp;T'!AJ40+UMSL!AJ40</f>
        <v>0</v>
      </c>
      <c r="AK40" s="21">
        <f>MU!AK40+UMKC!AK40+'S&amp;T'!AK40+UMSL!AK40</f>
        <v>0</v>
      </c>
      <c r="AL40" s="21">
        <f>MU!AL40+UMKC!AL40+'S&amp;T'!AL40+UMSL!AL40</f>
        <v>0</v>
      </c>
      <c r="AM40" s="21">
        <f>MU!AM40+UMKC!AM40+'S&amp;T'!AM40+UMSL!AM40</f>
        <v>0</v>
      </c>
      <c r="AN40" s="21">
        <f>MU!AN40+UMKC!AN40+'S&amp;T'!AN40+UMSL!AN40</f>
        <v>0</v>
      </c>
      <c r="AO40" s="21">
        <f>MU!AO40+UMKC!AO40+'S&amp;T'!AO40+UMSL!AO40</f>
        <v>0</v>
      </c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5"/>
    </row>
    <row r="41" spans="1:64" ht="13.5" customHeight="1" x14ac:dyDescent="0.2">
      <c r="A41" s="6"/>
      <c r="C41" s="7" t="s">
        <v>89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>
        <f>MU!AA41+UMKC!AA41+'S&amp;T'!AA41+UMSL!AA41</f>
        <v>25</v>
      </c>
      <c r="AB41" s="21">
        <f>MU!AB41+UMKC!AB41+'S&amp;T'!AB41+UMSL!AB41</f>
        <v>33</v>
      </c>
      <c r="AC41" s="21">
        <f>MU!AC41+UMKC!AC41+'S&amp;T'!AC41+UMSL!AC41</f>
        <v>31</v>
      </c>
      <c r="AD41" s="21">
        <f>MU!AD41+UMKC!AD41+'S&amp;T'!AD41+UMSL!AD41</f>
        <v>19</v>
      </c>
      <c r="AE41" s="21">
        <f>MU!AE41+UMKC!AE41+'S&amp;T'!AE41+UMSL!AE41</f>
        <v>20</v>
      </c>
      <c r="AF41" s="21">
        <f>MU!AF41+UMKC!AF41+'S&amp;T'!AF41+UMSL!AF41</f>
        <v>30</v>
      </c>
      <c r="AG41" s="21">
        <f>MU!AG41+UMKC!AG41+'S&amp;T'!AG41+UMSL!AG41</f>
        <v>38</v>
      </c>
      <c r="AH41" s="21">
        <f>MU!AH41+UMKC!AH41+'S&amp;T'!AH41+UMSL!AH41</f>
        <v>17</v>
      </c>
      <c r="AI41" s="21">
        <f>MU!AI41+UMKC!AI41+'S&amp;T'!AI41+UMSL!AI41</f>
        <v>28</v>
      </c>
      <c r="AJ41" s="21">
        <f>MU!AJ41+UMKC!AJ41+'S&amp;T'!AJ41+UMSL!AJ41</f>
        <v>16</v>
      </c>
      <c r="AK41" s="21">
        <f>MU!AK41+UMKC!AK41+'S&amp;T'!AK41+UMSL!AK41</f>
        <v>43</v>
      </c>
      <c r="AL41" s="21">
        <f>MU!AL41+UMKC!AL41+'S&amp;T'!AL41+UMSL!AL41</f>
        <v>29</v>
      </c>
      <c r="AM41" s="21">
        <f>MU!AM41+UMKC!AM41+'S&amp;T'!AM41+UMSL!AM41</f>
        <v>26</v>
      </c>
      <c r="AN41" s="21">
        <f>MU!AN41+UMKC!AN41+'S&amp;T'!AN41+UMSL!AN41</f>
        <v>33</v>
      </c>
      <c r="AO41" s="21">
        <f>MU!AO41+UMKC!AO41+'S&amp;T'!AO41+UMSL!AO41</f>
        <v>36</v>
      </c>
      <c r="AP41" s="21">
        <f>MU!AP41+UMKC!AP41+'S&amp;T'!AP41+UMSL!AP41</f>
        <v>54</v>
      </c>
      <c r="AQ41" s="21">
        <f>MU!AQ41+UMKC!AQ41+'S&amp;T'!AQ41+UMSL!AQ41</f>
        <v>40</v>
      </c>
      <c r="AR41" s="21">
        <f>MU!AR41+UMKC!AR41+'S&amp;T'!AR41+UMSL!AR41</f>
        <v>35</v>
      </c>
      <c r="AS41" s="21">
        <f>MU!AS41+UMKC!AS41+'S&amp;T'!AS41+UMSL!AS41</f>
        <v>36</v>
      </c>
      <c r="AT41" s="21">
        <f>MU!AT41+UMKC!AT41+'S&amp;T'!AT41+UMSL!AT41</f>
        <v>31</v>
      </c>
      <c r="AU41" s="21">
        <f>MU!AU41+UMKC!AU41+'S&amp;T'!AU41+UMSL!AU41</f>
        <v>42</v>
      </c>
      <c r="AV41" s="21">
        <f>MU!AV41+UMKC!AV41+'S&amp;T'!AV41+UMSL!AV41</f>
        <v>36</v>
      </c>
      <c r="AW41" s="21">
        <f>MU!AW41+UMKC!AW41+'S&amp;T'!AW41+UMSL!AW41</f>
        <v>60</v>
      </c>
      <c r="AX41" s="21">
        <f>MU!AX41+UMKC!AX41+'S&amp;T'!AX41+UMSL!AX41</f>
        <v>29</v>
      </c>
      <c r="AY41" s="21">
        <f>MU!AY41+UMKC!AY41+'S&amp;T'!AY41+UMSL!AY41</f>
        <v>47</v>
      </c>
      <c r="AZ41" s="21">
        <f>MU!AZ41+UMKC!AZ41+'S&amp;T'!AZ41+UMSL!AZ41</f>
        <v>29</v>
      </c>
      <c r="BA41" s="21">
        <f>MU!BA41+UMKC!BA41+'S&amp;T'!BA41+UMSL!BA41</f>
        <v>59</v>
      </c>
      <c r="BB41" s="21">
        <f>MU!BB41+UMKC!BB41+'S&amp;T'!BB41+UMSL!BB41</f>
        <v>53</v>
      </c>
      <c r="BC41" s="21">
        <f>MU!BC41+UMKC!BC41+'S&amp;T'!BC41+UMSL!BC41</f>
        <v>35</v>
      </c>
      <c r="BD41" s="21">
        <f>MU!BD41+UMKC!BD41+'S&amp;T'!BD41+UMSL!BD41</f>
        <v>30</v>
      </c>
      <c r="BE41" s="21">
        <f>MU!BE41+UMKC!BE41+'S&amp;T'!BE41+UMSL!BE41</f>
        <v>37</v>
      </c>
      <c r="BF41" s="21">
        <f>MU!BF41+UMKC!BF41+'S&amp;T'!BF41+UMSL!BF41</f>
        <v>19</v>
      </c>
      <c r="BG41" s="21">
        <f>MU!BG41+UMKC!BG41+'S&amp;T'!BG41+UMSL!BG41</f>
        <v>41</v>
      </c>
      <c r="BH41" s="21">
        <f>MU!BH41+UMKC!BH41+'S&amp;T'!BH41+UMSL!BH41</f>
        <v>21</v>
      </c>
      <c r="BI41" s="21">
        <f>MU!BI41+UMKC!BI41+'S&amp;T'!BI41+UMSL!BI41</f>
        <v>32</v>
      </c>
      <c r="BJ41" s="21">
        <f>MU!BJ41+UMKC!BJ41+'S&amp;T'!BJ41+UMSL!BJ41</f>
        <v>28</v>
      </c>
      <c r="BK41" s="21">
        <f>MU!BK41+UMKC!BK41+'S&amp;T'!BK41+UMSL!BK41</f>
        <v>17</v>
      </c>
      <c r="BL41" s="5"/>
    </row>
    <row r="42" spans="1:64" ht="13.5" customHeight="1" x14ac:dyDescent="0.2">
      <c r="A42" s="6"/>
      <c r="C42" s="7" t="s">
        <v>61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>
        <f>MU!AA42+UMKC!AA42+'S&amp;T'!AA42+UMSL!AA42</f>
        <v>59</v>
      </c>
      <c r="AB42" s="21">
        <f>MU!AB42+UMKC!AB42+'S&amp;T'!AB42+UMSL!AB42</f>
        <v>58</v>
      </c>
      <c r="AC42" s="21">
        <f>MU!AC42+UMKC!AC42+'S&amp;T'!AC42+UMSL!AC42</f>
        <v>63</v>
      </c>
      <c r="AD42" s="21">
        <f>MU!AD42+UMKC!AD42+'S&amp;T'!AD42+UMSL!AD42</f>
        <v>53</v>
      </c>
      <c r="AE42" s="21">
        <f>MU!AE42+UMKC!AE42+'S&amp;T'!AE42+UMSL!AE42</f>
        <v>39</v>
      </c>
      <c r="AF42" s="21">
        <f>MU!AF42+UMKC!AF42+'S&amp;T'!AF42+UMSL!AF42</f>
        <v>47</v>
      </c>
      <c r="AG42" s="21">
        <f>MU!AG42+UMKC!AG42+'S&amp;T'!AG42+UMSL!AG42</f>
        <v>44</v>
      </c>
      <c r="AH42" s="21">
        <f>MU!AH42+UMKC!AH42+'S&amp;T'!AH42+UMSL!AH42</f>
        <v>29</v>
      </c>
      <c r="AI42" s="21">
        <f>MU!AI42+UMKC!AI42+'S&amp;T'!AI42+UMSL!AI42</f>
        <v>28</v>
      </c>
      <c r="AJ42" s="21">
        <f>MU!AJ42+UMKC!AJ42+'S&amp;T'!AJ42+UMSL!AJ42</f>
        <v>45</v>
      </c>
      <c r="AK42" s="21">
        <f>MU!AK42+UMKC!AK42+'S&amp;T'!AK42+UMSL!AK42</f>
        <v>34</v>
      </c>
      <c r="AL42" s="21">
        <f>MU!AL42+UMKC!AL42+'S&amp;T'!AL42+UMSL!AL42</f>
        <v>40</v>
      </c>
      <c r="AM42" s="21">
        <f>MU!AM42+UMKC!AM42+'S&amp;T'!AM42+UMSL!AM42</f>
        <v>59</v>
      </c>
      <c r="AN42" s="21">
        <f>MU!AN42+UMKC!AN42+'S&amp;T'!AN42+UMSL!AN42</f>
        <v>62</v>
      </c>
      <c r="AO42" s="21">
        <f>MU!AO42+UMKC!AO42+'S&amp;T'!AO42+UMSL!AO42</f>
        <v>86</v>
      </c>
      <c r="AP42" s="21">
        <f>MU!AP42+UMKC!AP42+'S&amp;T'!AP42+UMSL!AP42</f>
        <v>95</v>
      </c>
      <c r="AQ42" s="21">
        <f>MU!AQ42+UMKC!AQ42+'S&amp;T'!AQ42+UMSL!AQ42</f>
        <v>103</v>
      </c>
      <c r="AR42" s="21">
        <f>MU!AR42+UMKC!AR42+'S&amp;T'!AR42+UMSL!AR42</f>
        <v>82</v>
      </c>
      <c r="AS42" s="21">
        <f>MU!AS42+UMKC!AS42+'S&amp;T'!AS42+UMSL!AS42</f>
        <v>86</v>
      </c>
      <c r="AT42" s="21">
        <f>MU!AT42+UMKC!AT42+'S&amp;T'!AT42+UMSL!AT42</f>
        <v>96</v>
      </c>
      <c r="AU42" s="21">
        <f>MU!AU42+UMKC!AU42+'S&amp;T'!AU42+UMSL!AU42</f>
        <v>126</v>
      </c>
      <c r="AV42" s="21">
        <f>MU!AV42+UMKC!AV42+'S&amp;T'!AV42+UMSL!AV42</f>
        <v>137</v>
      </c>
      <c r="AW42" s="21">
        <f>MU!AW42+UMKC!AW42+'S&amp;T'!AW42+UMSL!AW42</f>
        <v>142</v>
      </c>
      <c r="AX42" s="21">
        <f>MU!AX42+UMKC!AX42+'S&amp;T'!AX42+UMSL!AX42</f>
        <v>177</v>
      </c>
      <c r="AY42" s="21">
        <f>MU!AY42+UMKC!AY42+'S&amp;T'!AY42+UMSL!AY42</f>
        <v>165</v>
      </c>
      <c r="AZ42" s="21">
        <f>MU!AZ42+UMKC!AZ42+'S&amp;T'!AZ42+UMSL!AZ42</f>
        <v>175</v>
      </c>
      <c r="BA42" s="21">
        <f>MU!BA42+UMKC!BA42+'S&amp;T'!BA42+UMSL!BA42</f>
        <v>183</v>
      </c>
      <c r="BB42" s="21">
        <f>MU!BB42+UMKC!BB42+'S&amp;T'!BB42+UMSL!BB42</f>
        <v>123</v>
      </c>
      <c r="BC42" s="21">
        <f>MU!BC42+UMKC!BC42+'S&amp;T'!BC42+UMSL!BC42</f>
        <v>151</v>
      </c>
      <c r="BD42" s="21">
        <f>MU!BD42+UMKC!BD42+'S&amp;T'!BD42+UMSL!BD42</f>
        <v>182</v>
      </c>
      <c r="BE42" s="21">
        <f>MU!BE42+UMKC!BE42+'S&amp;T'!BE42+UMSL!BE42</f>
        <v>196</v>
      </c>
      <c r="BF42" s="21">
        <f>MU!BF42+UMKC!BF42+'S&amp;T'!BF42+UMSL!BF42</f>
        <v>265</v>
      </c>
      <c r="BG42" s="21">
        <f>MU!BG42+UMKC!BG42+'S&amp;T'!BG42+UMSL!BG42</f>
        <v>266</v>
      </c>
      <c r="BH42" s="21">
        <f>MU!BH42+UMKC!BH42+'S&amp;T'!BH42+UMSL!BH42</f>
        <v>272</v>
      </c>
      <c r="BI42" s="21">
        <f>MU!BI42+UMKC!BI42+'S&amp;T'!BI42+UMSL!BI42</f>
        <v>226</v>
      </c>
      <c r="BJ42" s="21">
        <f>MU!BJ42+UMKC!BJ42+'S&amp;T'!BJ42+UMSL!BJ42</f>
        <v>214</v>
      </c>
      <c r="BK42" s="21">
        <f>MU!BK42+UMKC!BK42+'S&amp;T'!BK42+UMSL!BK42</f>
        <v>233</v>
      </c>
      <c r="BL42" s="5"/>
    </row>
    <row r="43" spans="1:64" ht="13.5" customHeight="1" x14ac:dyDescent="0.2">
      <c r="A43" s="6"/>
      <c r="C43" s="7" t="s">
        <v>62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>
        <f>MU!AA43+UMKC!AA43+'S&amp;T'!AA43+UMSL!AA43</f>
        <v>41</v>
      </c>
      <c r="AB43" s="21">
        <f>MU!AB43+UMKC!AB43+'S&amp;T'!AB43+UMSL!AB43</f>
        <v>84</v>
      </c>
      <c r="AC43" s="21">
        <f>MU!AC43+UMKC!AC43+'S&amp;T'!AC43+UMSL!AC43</f>
        <v>83</v>
      </c>
      <c r="AD43" s="21">
        <f>MU!AD43+UMKC!AD43+'S&amp;T'!AD43+UMSL!AD43</f>
        <v>77</v>
      </c>
      <c r="AE43" s="21">
        <f>MU!AE43+UMKC!AE43+'S&amp;T'!AE43+UMSL!AE43</f>
        <v>109</v>
      </c>
      <c r="AF43" s="21">
        <f>MU!AF43+UMKC!AF43+'S&amp;T'!AF43+UMSL!AF43</f>
        <v>143</v>
      </c>
      <c r="AG43" s="21">
        <f>MU!AG43+UMKC!AG43+'S&amp;T'!AG43+UMSL!AG43</f>
        <v>164</v>
      </c>
      <c r="AH43" s="21">
        <f>MU!AH43+UMKC!AH43+'S&amp;T'!AH43+UMSL!AH43</f>
        <v>135</v>
      </c>
      <c r="AI43" s="21">
        <f>MU!AI43+UMKC!AI43+'S&amp;T'!AI43+UMSL!AI43</f>
        <v>157</v>
      </c>
      <c r="AJ43" s="21">
        <f>MU!AJ43+UMKC!AJ43+'S&amp;T'!AJ43+UMSL!AJ43</f>
        <v>170</v>
      </c>
      <c r="AK43" s="21">
        <f>MU!AK43+UMKC!AK43+'S&amp;T'!AK43+UMSL!AK43</f>
        <v>192</v>
      </c>
      <c r="AL43" s="21">
        <f>MU!AL43+UMKC!AL43+'S&amp;T'!AL43+UMSL!AL43</f>
        <v>202</v>
      </c>
      <c r="AM43" s="21">
        <f>MU!AM43+UMKC!AM43+'S&amp;T'!AM43+UMSL!AM43</f>
        <v>206</v>
      </c>
      <c r="AN43" s="21">
        <f>MU!AN43+UMKC!AN43+'S&amp;T'!AN43+UMSL!AN43</f>
        <v>249</v>
      </c>
      <c r="AO43" s="21">
        <f>MU!AO43+UMKC!AO43+'S&amp;T'!AO43+UMSL!AO43</f>
        <v>214</v>
      </c>
      <c r="AP43" s="21">
        <f>MU!AP43+UMKC!AP43+'S&amp;T'!AP43+UMSL!AP43</f>
        <v>246</v>
      </c>
      <c r="AQ43" s="21">
        <f>MU!AQ43+UMKC!AQ43+'S&amp;T'!AQ43+UMSL!AQ43</f>
        <v>246</v>
      </c>
      <c r="AR43" s="21">
        <f>MU!AR43+UMKC!AR43+'S&amp;T'!AR43+UMSL!AR43</f>
        <v>256</v>
      </c>
      <c r="AS43" s="21">
        <f>MU!AS43+UMKC!AS43+'S&amp;T'!AS43+UMSL!AS43</f>
        <v>268</v>
      </c>
      <c r="AT43" s="21">
        <f>MU!AT43+UMKC!AT43+'S&amp;T'!AT43+UMSL!AT43</f>
        <v>304</v>
      </c>
      <c r="AU43" s="21">
        <f>MU!AU43+UMKC!AU43+'S&amp;T'!AU43+UMSL!AU43</f>
        <v>251</v>
      </c>
      <c r="AV43" s="21">
        <f>MU!AV43+UMKC!AV43+'S&amp;T'!AV43+UMSL!AV43</f>
        <v>280</v>
      </c>
      <c r="AW43" s="21">
        <f>MU!AW43+UMKC!AW43+'S&amp;T'!AW43+UMSL!AW43</f>
        <v>309</v>
      </c>
      <c r="AX43" s="21">
        <f>MU!AX43+UMKC!AX43+'S&amp;T'!AX43+UMSL!AX43</f>
        <v>327</v>
      </c>
      <c r="AY43" s="21">
        <f>MU!AY43+UMKC!AY43+'S&amp;T'!AY43+UMSL!AY43</f>
        <v>310</v>
      </c>
      <c r="AZ43" s="21">
        <f>MU!AZ43+UMKC!AZ43+'S&amp;T'!AZ43+UMSL!AZ43</f>
        <v>332</v>
      </c>
      <c r="BA43" s="21">
        <f>MU!BA43+UMKC!BA43+'S&amp;T'!BA43+UMSL!BA43</f>
        <v>286</v>
      </c>
      <c r="BB43" s="21">
        <f>MU!BB43+UMKC!BB43+'S&amp;T'!BB43+UMSL!BB43</f>
        <v>296</v>
      </c>
      <c r="BC43" s="21">
        <f>MU!BC43+UMKC!BC43+'S&amp;T'!BC43+UMSL!BC43</f>
        <v>285</v>
      </c>
      <c r="BD43" s="21">
        <f>MU!BD43+UMKC!BD43+'S&amp;T'!BD43+UMSL!BD43</f>
        <v>277</v>
      </c>
      <c r="BE43" s="21">
        <f>MU!BE43+UMKC!BE43+'S&amp;T'!BE43+UMSL!BE43</f>
        <v>246</v>
      </c>
      <c r="BF43" s="21">
        <f>MU!BF43+UMKC!BF43+'S&amp;T'!BF43+UMSL!BF43</f>
        <v>279</v>
      </c>
      <c r="BG43" s="21">
        <f>MU!BG43+UMKC!BG43+'S&amp;T'!BG43+UMSL!BG43</f>
        <v>267</v>
      </c>
      <c r="BH43" s="21">
        <f>MU!BH43+UMKC!BH43+'S&amp;T'!BH43+UMSL!BH43</f>
        <v>224</v>
      </c>
      <c r="BI43" s="21">
        <f>MU!BI43+UMKC!BI43+'S&amp;T'!BI43+UMSL!BI43</f>
        <v>249</v>
      </c>
      <c r="BJ43" s="21">
        <f>MU!BJ43+UMKC!BJ43+'S&amp;T'!BJ43+UMSL!BJ43</f>
        <v>229</v>
      </c>
      <c r="BK43" s="21">
        <f>MU!BK43+UMKC!BK43+'S&amp;T'!BK43+UMSL!BK43</f>
        <v>241</v>
      </c>
      <c r="BL43" s="5"/>
    </row>
    <row r="44" spans="1:64" ht="13.5" hidden="1" customHeight="1" x14ac:dyDescent="0.2">
      <c r="A44" s="6"/>
      <c r="C44" s="51" t="s">
        <v>63</v>
      </c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>
        <f>MU!AA44+UMKC!AA44+'S&amp;T'!AA44+UMSL!AA44</f>
        <v>282</v>
      </c>
      <c r="AB44" s="55">
        <f>MU!AB44+UMKC!AB44+'S&amp;T'!AB44+UMSL!AB44</f>
        <v>290</v>
      </c>
      <c r="AC44" s="55">
        <f>MU!AC44+UMKC!AC44+'S&amp;T'!AC44+UMSL!AC44</f>
        <v>294</v>
      </c>
      <c r="AD44" s="55">
        <f>MU!AD44+UMKC!AD44+'S&amp;T'!AD44+UMSL!AD44</f>
        <v>239</v>
      </c>
      <c r="AE44" s="55">
        <f>MU!AE44+UMKC!AE44+'S&amp;T'!AE44+UMSL!AE44</f>
        <v>245</v>
      </c>
      <c r="AF44" s="55">
        <f>MU!AF44+UMKC!AF44+'S&amp;T'!AF44+UMSL!AF44</f>
        <v>210</v>
      </c>
      <c r="AG44" s="55">
        <f>MU!AG44+UMKC!AG44+'S&amp;T'!AG44+UMSL!AG44</f>
        <v>241</v>
      </c>
      <c r="AH44" s="55">
        <f>MU!AH44+UMKC!AH44+'S&amp;T'!AH44+UMSL!AH44</f>
        <v>200</v>
      </c>
      <c r="AI44" s="55">
        <f>MU!AI44+UMKC!AI44+'S&amp;T'!AI44+UMSL!AI44</f>
        <v>225</v>
      </c>
      <c r="AJ44" s="55">
        <f>MU!AJ44+UMKC!AJ44+'S&amp;T'!AJ44+UMSL!AJ44</f>
        <v>227</v>
      </c>
      <c r="AK44" s="55">
        <f>MU!AK44+UMKC!AK44+'S&amp;T'!AK44+UMSL!AK44</f>
        <v>206</v>
      </c>
      <c r="AL44" s="55">
        <f>MU!AL44+UMKC!AL44+'S&amp;T'!AL44+UMSL!AL44</f>
        <v>193</v>
      </c>
      <c r="AM44" s="55">
        <f>MU!AM44+UMKC!AM44+'S&amp;T'!AM44+UMSL!AM44</f>
        <v>204</v>
      </c>
      <c r="AN44" s="55">
        <f>MU!AN44+UMKC!AN44+'S&amp;T'!AN44+UMSL!AN44</f>
        <v>231</v>
      </c>
      <c r="AO44" s="55">
        <f>MU!AO44+UMKC!AO44+'S&amp;T'!AO44+UMSL!AO44</f>
        <v>204</v>
      </c>
      <c r="AP44" s="55">
        <f>MU!AP44+UMKC!AP44+'S&amp;T'!AP44+UMSL!AP44</f>
        <v>206</v>
      </c>
      <c r="AQ44" s="55">
        <f>MU!AQ44+UMKC!AQ44+'S&amp;T'!AQ44+UMSL!AQ44</f>
        <v>212</v>
      </c>
      <c r="AR44" s="55">
        <f>MU!AR44+UMKC!AR44+'S&amp;T'!AR44+UMSL!AR44</f>
        <v>186</v>
      </c>
      <c r="AS44" s="55">
        <f>MU!AS44+UMKC!AS44+'S&amp;T'!AS44+UMSL!AS44</f>
        <v>222</v>
      </c>
      <c r="AT44" s="55">
        <f>MU!AT44+UMKC!AT44+'S&amp;T'!AT44+UMSL!AT44</f>
        <v>202</v>
      </c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5"/>
    </row>
    <row r="45" spans="1:64" ht="13.5" hidden="1" customHeight="1" x14ac:dyDescent="0.2">
      <c r="A45" s="6"/>
      <c r="C45" s="51" t="s">
        <v>64</v>
      </c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>
        <f>MU!AA45+UMKC!AA45+'S&amp;T'!AA45+UMSL!AA45</f>
        <v>119</v>
      </c>
      <c r="AB45" s="55">
        <f>MU!AB45+UMKC!AB45+'S&amp;T'!AB45+UMSL!AB45</f>
        <v>128</v>
      </c>
      <c r="AC45" s="55">
        <f>MU!AC45+UMKC!AC45+'S&amp;T'!AC45+UMSL!AC45</f>
        <v>144</v>
      </c>
      <c r="AD45" s="55">
        <f>MU!AD45+UMKC!AD45+'S&amp;T'!AD45+UMSL!AD45</f>
        <v>133</v>
      </c>
      <c r="AE45" s="55">
        <f>MU!AE45+UMKC!AE45+'S&amp;T'!AE45+UMSL!AE45</f>
        <v>175</v>
      </c>
      <c r="AF45" s="55">
        <f>MU!AF45+UMKC!AF45+'S&amp;T'!AF45+UMSL!AF45</f>
        <v>230</v>
      </c>
      <c r="AG45" s="55">
        <f>MU!AG45+UMKC!AG45+'S&amp;T'!AG45+UMSL!AG45</f>
        <v>153</v>
      </c>
      <c r="AH45" s="55">
        <f>MU!AH45+UMKC!AH45+'S&amp;T'!AH45+UMSL!AH45</f>
        <v>130</v>
      </c>
      <c r="AI45" s="55">
        <f>MU!AI45+UMKC!AI45+'S&amp;T'!AI45+UMSL!AI45</f>
        <v>139</v>
      </c>
      <c r="AJ45" s="55">
        <f>MU!AJ45+UMKC!AJ45+'S&amp;T'!AJ45+UMSL!AJ45</f>
        <v>145</v>
      </c>
      <c r="AK45" s="55">
        <f>MU!AK45+UMKC!AK45+'S&amp;T'!AK45+UMSL!AK45</f>
        <v>157</v>
      </c>
      <c r="AL45" s="55">
        <f>MU!AL45+UMKC!AL45+'S&amp;T'!AL45+UMSL!AL45</f>
        <v>148</v>
      </c>
      <c r="AM45" s="55">
        <f>MU!AM45+UMKC!AM45+'S&amp;T'!AM45+UMSL!AM45</f>
        <v>130</v>
      </c>
      <c r="AN45" s="55">
        <f>MU!AN45+UMKC!AN45+'S&amp;T'!AN45+UMSL!AN45</f>
        <v>158</v>
      </c>
      <c r="AO45" s="55">
        <f>MU!AO45+UMKC!AO45+'S&amp;T'!AO45+UMSL!AO45</f>
        <v>188</v>
      </c>
      <c r="AP45" s="55">
        <f>MU!AP45+UMKC!AP45+'S&amp;T'!AP45+UMSL!AP45</f>
        <v>172</v>
      </c>
      <c r="AQ45" s="55">
        <f>MU!AQ45+UMKC!AQ45+'S&amp;T'!AQ45+UMSL!AQ45</f>
        <v>161</v>
      </c>
      <c r="AR45" s="55">
        <f>MU!AR45+UMKC!AR45+'S&amp;T'!AR45+UMSL!AR45</f>
        <v>155</v>
      </c>
      <c r="AS45" s="55">
        <f>MU!AS45+UMKC!AS45+'S&amp;T'!AS45+UMSL!AS45</f>
        <v>195</v>
      </c>
      <c r="AT45" s="55">
        <f>MU!AT45+UMKC!AT45+'S&amp;T'!AT45+UMSL!AT45</f>
        <v>168</v>
      </c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5"/>
    </row>
    <row r="46" spans="1:64" ht="13.5" hidden="1" customHeight="1" x14ac:dyDescent="0.2">
      <c r="A46" s="6"/>
      <c r="C46" s="51" t="s">
        <v>65</v>
      </c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>
        <f>MU!AA46+UMKC!AA46+'S&amp;T'!AA46+UMSL!AA46</f>
        <v>485</v>
      </c>
      <c r="AB46" s="55">
        <f>MU!AB46+UMKC!AB46+'S&amp;T'!AB46+UMSL!AB46</f>
        <v>445</v>
      </c>
      <c r="AC46" s="55">
        <f>MU!AC46+UMKC!AC46+'S&amp;T'!AC46+UMSL!AC46</f>
        <v>429</v>
      </c>
      <c r="AD46" s="55">
        <f>MU!AD46+UMKC!AD46+'S&amp;T'!AD46+UMSL!AD46</f>
        <v>441</v>
      </c>
      <c r="AE46" s="55">
        <f>MU!AE46+UMKC!AE46+'S&amp;T'!AE46+UMSL!AE46</f>
        <v>413</v>
      </c>
      <c r="AF46" s="55">
        <f>MU!AF46+UMKC!AF46+'S&amp;T'!AF46+UMSL!AF46</f>
        <v>466</v>
      </c>
      <c r="AG46" s="55">
        <f>MU!AG46+UMKC!AG46+'S&amp;T'!AG46+UMSL!AG46</f>
        <v>487</v>
      </c>
      <c r="AH46" s="55">
        <f>MU!AH46+UMKC!AH46+'S&amp;T'!AH46+UMSL!AH46</f>
        <v>408</v>
      </c>
      <c r="AI46" s="55">
        <f>MU!AI46+UMKC!AI46+'S&amp;T'!AI46+UMSL!AI46</f>
        <v>416</v>
      </c>
      <c r="AJ46" s="55">
        <f>MU!AJ46+UMKC!AJ46+'S&amp;T'!AJ46+UMSL!AJ46</f>
        <v>417</v>
      </c>
      <c r="AK46" s="55">
        <f>MU!AK46+UMKC!AK46+'S&amp;T'!AK46+UMSL!AK46</f>
        <v>469</v>
      </c>
      <c r="AL46" s="55">
        <f>MU!AL46+UMKC!AL46+'S&amp;T'!AL46+UMSL!AL46</f>
        <v>444</v>
      </c>
      <c r="AM46" s="55">
        <f>MU!AM46+UMKC!AM46+'S&amp;T'!AM46+UMSL!AM46</f>
        <v>451</v>
      </c>
      <c r="AN46" s="55">
        <f>MU!AN46+UMKC!AN46+'S&amp;T'!AN46+UMSL!AN46</f>
        <v>421</v>
      </c>
      <c r="AO46" s="55">
        <f>MU!AO46+UMKC!AO46+'S&amp;T'!AO46+UMSL!AO46</f>
        <v>442</v>
      </c>
      <c r="AP46" s="55">
        <f>MU!AP46+UMKC!AP46+'S&amp;T'!AP46+UMSL!AP46</f>
        <v>444</v>
      </c>
      <c r="AQ46" s="55">
        <f>MU!AQ46+UMKC!AQ46+'S&amp;T'!AQ46+UMSL!AQ46</f>
        <v>465</v>
      </c>
      <c r="AR46" s="55">
        <f>MU!AR46+UMKC!AR46+'S&amp;T'!AR46+UMSL!AR46</f>
        <v>423</v>
      </c>
      <c r="AS46" s="55">
        <f>MU!AS46+UMKC!AS46+'S&amp;T'!AS46+UMSL!AS46</f>
        <v>414</v>
      </c>
      <c r="AT46" s="55">
        <f>MU!AT46+UMKC!AT46+'S&amp;T'!AT46+UMSL!AT46</f>
        <v>351</v>
      </c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5"/>
    </row>
    <row r="47" spans="1:64" ht="13.5" customHeight="1" x14ac:dyDescent="0.2">
      <c r="A47" s="6"/>
      <c r="C47" s="7" t="s">
        <v>66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>
        <f>AA44+AA45+AA46</f>
        <v>886</v>
      </c>
      <c r="AB47" s="21">
        <f t="shared" ref="AB47:AS47" si="22">AB44+AB45+AB46</f>
        <v>863</v>
      </c>
      <c r="AC47" s="21">
        <f t="shared" si="22"/>
        <v>867</v>
      </c>
      <c r="AD47" s="21">
        <f t="shared" si="22"/>
        <v>813</v>
      </c>
      <c r="AE47" s="21">
        <f t="shared" si="22"/>
        <v>833</v>
      </c>
      <c r="AF47" s="21">
        <f t="shared" si="22"/>
        <v>906</v>
      </c>
      <c r="AG47" s="21">
        <f t="shared" si="22"/>
        <v>881</v>
      </c>
      <c r="AH47" s="21">
        <f t="shared" si="22"/>
        <v>738</v>
      </c>
      <c r="AI47" s="21">
        <f t="shared" si="22"/>
        <v>780</v>
      </c>
      <c r="AJ47" s="21">
        <f t="shared" si="22"/>
        <v>789</v>
      </c>
      <c r="AK47" s="21">
        <f t="shared" si="22"/>
        <v>832</v>
      </c>
      <c r="AL47" s="21">
        <f t="shared" si="22"/>
        <v>785</v>
      </c>
      <c r="AM47" s="21">
        <f t="shared" si="22"/>
        <v>785</v>
      </c>
      <c r="AN47" s="21">
        <f t="shared" si="22"/>
        <v>810</v>
      </c>
      <c r="AO47" s="21">
        <f t="shared" si="22"/>
        <v>834</v>
      </c>
      <c r="AP47" s="21">
        <f t="shared" si="22"/>
        <v>822</v>
      </c>
      <c r="AQ47" s="21">
        <f t="shared" si="22"/>
        <v>838</v>
      </c>
      <c r="AR47" s="21">
        <f t="shared" si="22"/>
        <v>764</v>
      </c>
      <c r="AS47" s="21">
        <f t="shared" si="22"/>
        <v>831</v>
      </c>
      <c r="AT47" s="21">
        <f>AT44+AT45+AT46</f>
        <v>721</v>
      </c>
      <c r="AU47" s="21">
        <f>MU!AU47+UMKC!AU47+'S&amp;T'!AU47+UMSL!AU47</f>
        <v>718</v>
      </c>
      <c r="AV47" s="21">
        <f>MU!AV47+UMKC!AV47+'S&amp;T'!AV47+UMSL!AV47</f>
        <v>810</v>
      </c>
      <c r="AW47" s="21">
        <f>MU!AW47+UMKC!AW47+'S&amp;T'!AW47+UMSL!AW47</f>
        <v>843</v>
      </c>
      <c r="AX47" s="21">
        <f>MU!AX47+UMKC!AX47+'S&amp;T'!AX47+UMSL!AX47</f>
        <v>839</v>
      </c>
      <c r="AY47" s="21">
        <f>MU!AY47+UMKC!AY47+'S&amp;T'!AY47+UMSL!AY47</f>
        <v>783</v>
      </c>
      <c r="AZ47" s="21">
        <f>MU!AZ47+UMKC!AZ47+'S&amp;T'!AZ47+UMSL!AZ47</f>
        <v>709</v>
      </c>
      <c r="BA47" s="21">
        <f>MU!BA47+UMKC!BA47+'S&amp;T'!BA47+UMSL!BA47</f>
        <v>657</v>
      </c>
      <c r="BB47" s="21">
        <f>MU!BB47+UMKC!BB47+'S&amp;T'!BB47+UMSL!BB47</f>
        <v>662</v>
      </c>
      <c r="BC47" s="21">
        <f>MU!BC47+UMKC!BC47+'S&amp;T'!BC47+UMSL!BC47</f>
        <v>605</v>
      </c>
      <c r="BD47" s="21">
        <f>MU!BD47+UMKC!BD47+'S&amp;T'!BD47+UMSL!BD47</f>
        <v>613</v>
      </c>
      <c r="BE47" s="21">
        <f>MU!BE47+UMKC!BE47+'S&amp;T'!BE47+UMSL!BE47</f>
        <v>558</v>
      </c>
      <c r="BF47" s="21">
        <f>MU!BF47+UMKC!BF47+'S&amp;T'!BF47+UMSL!BF47</f>
        <v>553</v>
      </c>
      <c r="BG47" s="21">
        <f>MU!BG47+UMKC!BG47+'S&amp;T'!BG47+UMSL!BG47</f>
        <v>441</v>
      </c>
      <c r="BH47" s="21">
        <f>MU!BH47+UMKC!BH47+'S&amp;T'!BH47+UMSL!BH47</f>
        <v>433</v>
      </c>
      <c r="BI47" s="21">
        <f>MU!BI47+UMKC!BI47+'S&amp;T'!BI47+UMSL!BI47</f>
        <v>431</v>
      </c>
      <c r="BJ47" s="21">
        <f>MU!BJ47+UMKC!BJ47+'S&amp;T'!BJ47+UMSL!BJ47</f>
        <v>382</v>
      </c>
      <c r="BK47" s="21">
        <f>MU!BK47+UMKC!BK47+'S&amp;T'!BK47+UMSL!BK47</f>
        <v>381</v>
      </c>
      <c r="BL47" s="5"/>
    </row>
    <row r="48" spans="1:64" ht="13.5" customHeight="1" x14ac:dyDescent="0.2">
      <c r="A48" s="6"/>
      <c r="C48" s="7" t="s">
        <v>67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>
        <f>MU!AA48+UMKC!AA48+'S&amp;T'!AA48+UMSL!AA48</f>
        <v>18</v>
      </c>
      <c r="AB48" s="21">
        <f>MU!AB48+UMKC!AB48+'S&amp;T'!AB48+UMSL!AB48</f>
        <v>16</v>
      </c>
      <c r="AC48" s="21">
        <f>MU!AC48+UMKC!AC48+'S&amp;T'!AC48+UMSL!AC48</f>
        <v>22</v>
      </c>
      <c r="AD48" s="21">
        <f>MU!AD48+UMKC!AD48+'S&amp;T'!AD48+UMSL!AD48</f>
        <v>22</v>
      </c>
      <c r="AE48" s="21">
        <f>MU!AE48+UMKC!AE48+'S&amp;T'!AE48+UMSL!AE48</f>
        <v>17</v>
      </c>
      <c r="AF48" s="21">
        <f>MU!AF48+UMKC!AF48+'S&amp;T'!AF48+UMSL!AF48</f>
        <v>16</v>
      </c>
      <c r="AG48" s="21">
        <f>MU!AG48+UMKC!AG48+'S&amp;T'!AG48+UMSL!AG48</f>
        <v>24</v>
      </c>
      <c r="AH48" s="21">
        <f>MU!AH48+UMKC!AH48+'S&amp;T'!AH48+UMSL!AH48</f>
        <v>18</v>
      </c>
      <c r="AI48" s="21">
        <f>MU!AI48+UMKC!AI48+'S&amp;T'!AI48+UMSL!AI48</f>
        <v>21</v>
      </c>
      <c r="AJ48" s="21">
        <f>MU!AJ48+UMKC!AJ48+'S&amp;T'!AJ48+UMSL!AJ48</f>
        <v>18</v>
      </c>
      <c r="AK48" s="21">
        <f>MU!AK48+UMKC!AK48+'S&amp;T'!AK48+UMSL!AK48</f>
        <v>10</v>
      </c>
      <c r="AL48" s="21">
        <f>MU!AL48+UMKC!AL48+'S&amp;T'!AL48+UMSL!AL48</f>
        <v>26</v>
      </c>
      <c r="AM48" s="21">
        <f>MU!AM48+UMKC!AM48+'S&amp;T'!AM48+UMSL!AM48</f>
        <v>24</v>
      </c>
      <c r="AN48" s="21">
        <f>MU!AN48+UMKC!AN48+'S&amp;T'!AN48+UMSL!AN48</f>
        <v>37</v>
      </c>
      <c r="AO48" s="21">
        <f>MU!AO48+UMKC!AO48+'S&amp;T'!AO48+UMSL!AO48</f>
        <v>33</v>
      </c>
      <c r="AP48" s="21">
        <f>MU!AP48+UMKC!AP48+'S&amp;T'!AP48+UMSL!AP48</f>
        <v>23</v>
      </c>
      <c r="AQ48" s="21">
        <f>MU!AQ48+UMKC!AQ48+'S&amp;T'!AQ48+UMSL!AQ48</f>
        <v>33</v>
      </c>
      <c r="AR48" s="21">
        <f>MU!AR48+UMKC!AR48+'S&amp;T'!AR48+UMSL!AR48</f>
        <v>24</v>
      </c>
      <c r="AS48" s="21">
        <f>MU!AS48+UMKC!AS48+'S&amp;T'!AS48+UMSL!AS48</f>
        <v>21</v>
      </c>
      <c r="AT48" s="21">
        <f>MU!AT48+UMKC!AT48+'S&amp;T'!AT48+UMSL!AT48</f>
        <v>26</v>
      </c>
      <c r="AU48" s="21">
        <f>MU!AU48+UMKC!AU48+'S&amp;T'!AU48+UMSL!AU48</f>
        <v>31</v>
      </c>
      <c r="AV48" s="21">
        <f>MU!AV48+UMKC!AV48+'S&amp;T'!AV48+UMSL!AV48</f>
        <v>27</v>
      </c>
      <c r="AW48" s="21">
        <f>MU!AW48+UMKC!AW48+'S&amp;T'!AW48+UMSL!AW48</f>
        <v>35</v>
      </c>
      <c r="AX48" s="21">
        <f>MU!AX48+UMKC!AX48+'S&amp;T'!AX48+UMSL!AX48</f>
        <v>46</v>
      </c>
      <c r="AY48" s="21">
        <f>MU!AY48+UMKC!AY48+'S&amp;T'!AY48+UMSL!AY48</f>
        <v>38</v>
      </c>
      <c r="AZ48" s="21">
        <f>MU!AZ48+UMKC!AZ48+'S&amp;T'!AZ48+UMSL!AZ48</f>
        <v>45</v>
      </c>
      <c r="BA48" s="21">
        <f>MU!BA48+UMKC!BA48+'S&amp;T'!BA48+UMSL!BA48</f>
        <v>31</v>
      </c>
      <c r="BB48" s="21">
        <f>MU!BB48+UMKC!BB48+'S&amp;T'!BB48+UMSL!BB48</f>
        <v>32</v>
      </c>
      <c r="BC48" s="21">
        <f>MU!BC48+UMKC!BC48+'S&amp;T'!BC48+UMSL!BC48</f>
        <v>38</v>
      </c>
      <c r="BD48" s="21">
        <f>MU!BD48+UMKC!BD48+'S&amp;T'!BD48+UMSL!BD48</f>
        <v>31</v>
      </c>
      <c r="BE48" s="21">
        <f>MU!BE48+UMKC!BE48+'S&amp;T'!BE48+UMSL!BE48</f>
        <v>31</v>
      </c>
      <c r="BF48" s="21">
        <f>MU!BF48+UMKC!BF48+'S&amp;T'!BF48+UMSL!BF48</f>
        <v>51</v>
      </c>
      <c r="BG48" s="21">
        <f>MU!BG48+UMKC!BG48+'S&amp;T'!BG48+UMSL!BG48</f>
        <v>37</v>
      </c>
      <c r="BH48" s="21">
        <f>MU!BH48+UMKC!BH48+'S&amp;T'!BH48+UMSL!BH48</f>
        <v>39</v>
      </c>
      <c r="BI48" s="21">
        <f>MU!BI48+UMKC!BI48+'S&amp;T'!BI48+UMSL!BI48</f>
        <v>30</v>
      </c>
      <c r="BJ48" s="21">
        <f>MU!BJ48+UMKC!BJ48+'S&amp;T'!BJ48+UMSL!BJ48</f>
        <v>33</v>
      </c>
      <c r="BK48" s="21">
        <f>MU!BK48+UMKC!BK48+'S&amp;T'!BK48+UMSL!BK48</f>
        <v>37</v>
      </c>
      <c r="BL48" s="5"/>
    </row>
    <row r="49" spans="1:66" ht="13.5" customHeight="1" x14ac:dyDescent="0.2">
      <c r="A49" s="6"/>
      <c r="C49" s="7" t="s">
        <v>68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>
        <f>MU!AA49+UMKC!AA49+'S&amp;T'!AA49+UMSL!AA49</f>
        <v>20</v>
      </c>
      <c r="AB49" s="21">
        <f>MU!AB49+UMKC!AB49+'S&amp;T'!AB49+UMSL!AB49</f>
        <v>6</v>
      </c>
      <c r="AC49" s="21">
        <f>MU!AC49+UMKC!AC49+'S&amp;T'!AC49+UMSL!AC49</f>
        <v>16</v>
      </c>
      <c r="AD49" s="21">
        <f>MU!AD49+UMKC!AD49+'S&amp;T'!AD49+UMSL!AD49</f>
        <v>11</v>
      </c>
      <c r="AE49" s="21">
        <f>MU!AE49+UMKC!AE49+'S&amp;T'!AE49+UMSL!AE49</f>
        <v>11</v>
      </c>
      <c r="AF49" s="21">
        <f>MU!AF49+UMKC!AF49+'S&amp;T'!AF49+UMSL!AF49</f>
        <v>19</v>
      </c>
      <c r="AG49" s="21">
        <f>MU!AG49+UMKC!AG49+'S&amp;T'!AG49+UMSL!AG49</f>
        <v>15</v>
      </c>
      <c r="AH49" s="21">
        <f>MU!AH49+UMKC!AH49+'S&amp;T'!AH49+UMSL!AH49</f>
        <v>8</v>
      </c>
      <c r="AI49" s="21">
        <f>MU!AI49+UMKC!AI49+'S&amp;T'!AI49+UMSL!AI49</f>
        <v>18</v>
      </c>
      <c r="AJ49" s="21">
        <f>MU!AJ49+UMKC!AJ49+'S&amp;T'!AJ49+UMSL!AJ49</f>
        <v>15</v>
      </c>
      <c r="AK49" s="21">
        <f>MU!AK49+UMKC!AK49+'S&amp;T'!AK49+UMSL!AK49</f>
        <v>19</v>
      </c>
      <c r="AL49" s="21">
        <f>MU!AL49+UMKC!AL49+'S&amp;T'!AL49+UMSL!AL49</f>
        <v>17</v>
      </c>
      <c r="AM49" s="21">
        <f>MU!AM49+UMKC!AM49+'S&amp;T'!AM49+UMSL!AM49</f>
        <v>11</v>
      </c>
      <c r="AN49" s="21">
        <f>MU!AN49+UMKC!AN49+'S&amp;T'!AN49+UMSL!AN49</f>
        <v>12</v>
      </c>
      <c r="AO49" s="21">
        <f>MU!AO49+UMKC!AO49+'S&amp;T'!AO49+UMSL!AO49</f>
        <v>11</v>
      </c>
      <c r="AP49" s="21">
        <f>MU!AP49+UMKC!AP49+'S&amp;T'!AP49+UMSL!AP49</f>
        <v>19</v>
      </c>
      <c r="AQ49" s="21">
        <f>MU!AQ49+UMKC!AQ49+'S&amp;T'!AQ49+UMSL!AQ49</f>
        <v>13</v>
      </c>
      <c r="AR49" s="21">
        <f>MU!AR49+UMKC!AR49+'S&amp;T'!AR49+UMSL!AR49</f>
        <v>20</v>
      </c>
      <c r="AS49" s="21">
        <f>MU!AS49+UMKC!AS49+'S&amp;T'!AS49+UMSL!AS49</f>
        <v>15</v>
      </c>
      <c r="AT49" s="21">
        <f>MU!AT49+UMKC!AT49+'S&amp;T'!AT49+UMSL!AT49</f>
        <v>14</v>
      </c>
      <c r="AU49" s="21">
        <f>MU!AU49+UMKC!AU49+'S&amp;T'!AU49+UMSL!AU49</f>
        <v>19</v>
      </c>
      <c r="AV49" s="21">
        <f>MU!AV49+UMKC!AV49+'S&amp;T'!AV49+UMSL!AV49</f>
        <v>10</v>
      </c>
      <c r="AW49" s="21">
        <f>MU!AW49+UMKC!AW49+'S&amp;T'!AW49+UMSL!AW49</f>
        <v>9</v>
      </c>
      <c r="AX49" s="21">
        <f>MU!AX49+UMKC!AX49+'S&amp;T'!AX49+UMSL!AX49</f>
        <v>10</v>
      </c>
      <c r="AY49" s="21">
        <f>MU!AY49+UMKC!AY49+'S&amp;T'!AY49+UMSL!AY49</f>
        <v>14</v>
      </c>
      <c r="AZ49" s="21">
        <f>MU!AZ49+UMKC!AZ49+'S&amp;T'!AZ49+UMSL!AZ49</f>
        <v>10</v>
      </c>
      <c r="BA49" s="21">
        <f>MU!BA49+UMKC!BA49+'S&amp;T'!BA49+UMSL!BA49</f>
        <v>13</v>
      </c>
      <c r="BB49" s="21">
        <f>MU!BB49+UMKC!BB49+'S&amp;T'!BB49+UMSL!BB49</f>
        <v>8</v>
      </c>
      <c r="BC49" s="21">
        <f>MU!BC49+UMKC!BC49+'S&amp;T'!BC49+UMSL!BC49</f>
        <v>8</v>
      </c>
      <c r="BD49" s="21">
        <f>MU!BD49+UMKC!BD49+'S&amp;T'!BD49+UMSL!BD49</f>
        <v>9</v>
      </c>
      <c r="BE49" s="21">
        <f>MU!BE49+UMKC!BE49+'S&amp;T'!BE49+UMSL!BE49</f>
        <v>7</v>
      </c>
      <c r="BF49" s="21">
        <f>MU!BF49+UMKC!BF49+'S&amp;T'!BF49+UMSL!BF49</f>
        <v>10</v>
      </c>
      <c r="BG49" s="21">
        <f>MU!BG49+UMKC!BG49+'S&amp;T'!BG49+UMSL!BG49</f>
        <v>6</v>
      </c>
      <c r="BH49" s="21">
        <f>MU!BH49+UMKC!BH49+'S&amp;T'!BH49+UMSL!BH49</f>
        <v>1</v>
      </c>
      <c r="BI49" s="21">
        <f>MU!BI49+UMKC!BI49+'S&amp;T'!BI49+UMSL!BI49</f>
        <v>11</v>
      </c>
      <c r="BJ49" s="21">
        <f>MU!BJ49+UMKC!BJ49+'S&amp;T'!BJ49+UMSL!BJ49</f>
        <v>11</v>
      </c>
      <c r="BK49" s="21">
        <f>MU!BK49+UMKC!BK49+'S&amp;T'!BK49+UMSL!BK49</f>
        <v>10</v>
      </c>
      <c r="BL49" s="5"/>
    </row>
    <row r="50" spans="1:66" ht="13.5" customHeight="1" x14ac:dyDescent="0.2">
      <c r="A50" s="6"/>
      <c r="C50" s="7" t="s">
        <v>69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>
        <f>MU!AA50+UMKC!AA50+'S&amp;T'!AA50+UMSL!AA50</f>
        <v>6</v>
      </c>
      <c r="AB50" s="21">
        <f>MU!AB50+UMKC!AB50+'S&amp;T'!AB50+UMSL!AB50</f>
        <v>5</v>
      </c>
      <c r="AC50" s="21">
        <f>MU!AC50+UMKC!AC50+'S&amp;T'!AC50+UMSL!AC50</f>
        <v>10</v>
      </c>
      <c r="AD50" s="21">
        <f>MU!AD50+UMKC!AD50+'S&amp;T'!AD50+UMSL!AD50</f>
        <v>12</v>
      </c>
      <c r="AE50" s="21">
        <f>MU!AE50+UMKC!AE50+'S&amp;T'!AE50+UMSL!AE50</f>
        <v>9</v>
      </c>
      <c r="AF50" s="21">
        <f>MU!AF50+UMKC!AF50+'S&amp;T'!AF50+UMSL!AF50</f>
        <v>6</v>
      </c>
      <c r="AG50" s="21">
        <f>MU!AG50+UMKC!AG50+'S&amp;T'!AG50+UMSL!AG50</f>
        <v>5</v>
      </c>
      <c r="AH50" s="21">
        <f>MU!AH50+UMKC!AH50+'S&amp;T'!AH50+UMSL!AH50</f>
        <v>12</v>
      </c>
      <c r="AI50" s="21">
        <f>MU!AI50+UMKC!AI50+'S&amp;T'!AI50+UMSL!AI50</f>
        <v>8</v>
      </c>
      <c r="AJ50" s="21">
        <f>MU!AJ50+UMKC!AJ50+'S&amp;T'!AJ50+UMSL!AJ50</f>
        <v>8</v>
      </c>
      <c r="AK50" s="21">
        <f>MU!AK50+UMKC!AK50+'S&amp;T'!AK50+UMSL!AK50</f>
        <v>7</v>
      </c>
      <c r="AL50" s="21">
        <f>MU!AL50+UMKC!AL50+'S&amp;T'!AL50+UMSL!AL50</f>
        <v>12</v>
      </c>
      <c r="AM50" s="21">
        <f>MU!AM50+UMKC!AM50+'S&amp;T'!AM50+UMSL!AM50</f>
        <v>20</v>
      </c>
      <c r="AN50" s="21">
        <f>MU!AN50+UMKC!AN50+'S&amp;T'!AN50+UMSL!AN50</f>
        <v>22</v>
      </c>
      <c r="AO50" s="21">
        <f>MU!AO50+UMKC!AO50+'S&amp;T'!AO50+UMSL!AO50</f>
        <v>14</v>
      </c>
      <c r="AP50" s="21">
        <f>MU!AP50+UMKC!AP50+'S&amp;T'!AP50+UMSL!AP50</f>
        <v>21</v>
      </c>
      <c r="AQ50" s="21">
        <f>MU!AQ50+UMKC!AQ50+'S&amp;T'!AQ50+UMSL!AQ50</f>
        <v>9</v>
      </c>
      <c r="AR50" s="21">
        <f>MU!AR50+UMKC!AR50+'S&amp;T'!AR50+UMSL!AR50</f>
        <v>5</v>
      </c>
      <c r="AS50" s="21">
        <f>MU!AS50+UMKC!AS50+'S&amp;T'!AS50+UMSL!AS50</f>
        <v>7</v>
      </c>
      <c r="AT50" s="21">
        <f>MU!AT50+UMKC!AT50+'S&amp;T'!AT50+UMSL!AT50</f>
        <v>22</v>
      </c>
      <c r="AU50" s="21">
        <f>MU!AU50+UMKC!AU50+'S&amp;T'!AU50+UMSL!AU50</f>
        <v>12</v>
      </c>
      <c r="AV50" s="21">
        <f>MU!AV50+UMKC!AV50+'S&amp;T'!AV50+UMSL!AV50</f>
        <v>17</v>
      </c>
      <c r="AW50" s="21">
        <f>MU!AW50+UMKC!AW50+'S&amp;T'!AW50+UMSL!AW50</f>
        <v>22</v>
      </c>
      <c r="AX50" s="21">
        <f>MU!AX50+UMKC!AX50+'S&amp;T'!AX50+UMSL!AX50</f>
        <v>17</v>
      </c>
      <c r="AY50" s="21">
        <f>MU!AY50+UMKC!AY50+'S&amp;T'!AY50+UMSL!AY50</f>
        <v>16</v>
      </c>
      <c r="AZ50" s="21">
        <f>MU!AZ50+UMKC!AZ50+'S&amp;T'!AZ50+UMSL!AZ50</f>
        <v>15</v>
      </c>
      <c r="BA50" s="21">
        <f>MU!BA50+UMKC!BA50+'S&amp;T'!BA50+UMSL!BA50</f>
        <v>13</v>
      </c>
      <c r="BB50" s="21">
        <f>MU!BB50+UMKC!BB50+'S&amp;T'!BB50+UMSL!BB50</f>
        <v>11</v>
      </c>
      <c r="BC50" s="21">
        <f>MU!BC50+UMKC!BC50+'S&amp;T'!BC50+UMSL!BC50</f>
        <v>10</v>
      </c>
      <c r="BD50" s="21">
        <f>MU!BD50+UMKC!BD50+'S&amp;T'!BD50+UMSL!BD50</f>
        <v>17</v>
      </c>
      <c r="BE50" s="21">
        <f>MU!BE50+UMKC!BE50+'S&amp;T'!BE50+UMSL!BE50</f>
        <v>12</v>
      </c>
      <c r="BF50" s="21">
        <f>MU!BF50+UMKC!BF50+'S&amp;T'!BF50+UMSL!BF50</f>
        <v>15</v>
      </c>
      <c r="BG50" s="21">
        <f>MU!BG50+UMKC!BG50+'S&amp;T'!BG50+UMSL!BG50</f>
        <v>23</v>
      </c>
      <c r="BH50" s="21">
        <f>MU!BH50+UMKC!BH50+'S&amp;T'!BH50+UMSL!BH50</f>
        <v>13</v>
      </c>
      <c r="BI50" s="21">
        <f>MU!BI50+UMKC!BI50+'S&amp;T'!BI50+UMSL!BI50</f>
        <v>13</v>
      </c>
      <c r="BJ50" s="21">
        <f>MU!BJ50+UMKC!BJ50+'S&amp;T'!BJ50+UMSL!BJ50</f>
        <v>16</v>
      </c>
      <c r="BK50" s="21">
        <f>MU!BK50+UMKC!BK50+'S&amp;T'!BK50+UMSL!BK50</f>
        <v>14</v>
      </c>
      <c r="BL50" s="5"/>
    </row>
    <row r="51" spans="1:66" ht="13.5" customHeight="1" x14ac:dyDescent="0.2">
      <c r="A51" s="6"/>
      <c r="C51" s="7" t="s">
        <v>104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7">
        <f>MU!AP51+UMKC!AP51+'S&amp;T'!AP51+UMSL!AP51</f>
        <v>4</v>
      </c>
      <c r="AQ51" s="27">
        <f>MU!AQ51+UMKC!AQ51+'S&amp;T'!AQ51+UMSL!AQ51</f>
        <v>6</v>
      </c>
      <c r="AR51" s="27">
        <f>MU!AR51+UMKC!AR51+'S&amp;T'!AR51+UMSL!AR51</f>
        <v>1</v>
      </c>
      <c r="AS51" s="27">
        <f>MU!AS51+UMKC!AS51+'S&amp;T'!AS51+UMSL!AS51</f>
        <v>5</v>
      </c>
      <c r="AT51" s="27">
        <f>MU!AT51+UMKC!AT51+'S&amp;T'!AT51+UMSL!AT51</f>
        <v>4</v>
      </c>
      <c r="AU51" s="27">
        <f>MU!AU51+UMKC!AU51+'S&amp;T'!AU51+UMSL!AU51</f>
        <v>3</v>
      </c>
      <c r="AV51" s="27">
        <f>MU!AV51+UMKC!AV51+'S&amp;T'!AV51+UMSL!AV51</f>
        <v>8</v>
      </c>
      <c r="AW51" s="27">
        <f>MU!AW51+UMKC!AW51+'S&amp;T'!AW51+UMSL!AW51</f>
        <v>5</v>
      </c>
      <c r="AX51" s="27">
        <f>MU!AX51+UMKC!AX51+'S&amp;T'!AX51+UMSL!AX51</f>
        <v>9</v>
      </c>
      <c r="AY51" s="27">
        <f>MU!AY51+UMKC!AY51+'S&amp;T'!AY51+UMSL!AY51</f>
        <v>3</v>
      </c>
      <c r="AZ51" s="27">
        <f>MU!AZ51+UMKC!AZ51+'S&amp;T'!AZ51+UMSL!AZ51</f>
        <v>4</v>
      </c>
      <c r="BA51" s="27">
        <f>MU!BA51+UMKC!BA51+'S&amp;T'!BA51+UMSL!BA51</f>
        <v>5</v>
      </c>
      <c r="BB51" s="27">
        <f>MU!BB51+UMKC!BB51+'S&amp;T'!BB51+UMSL!BB51</f>
        <v>8</v>
      </c>
      <c r="BC51" s="27">
        <f>MU!BC51+UMKC!BC51+'S&amp;T'!BC51+UMSL!BC51</f>
        <v>7</v>
      </c>
      <c r="BD51" s="27">
        <f>MU!BD51+UMKC!BD51+'S&amp;T'!BD51+UMSL!BD51</f>
        <v>9</v>
      </c>
      <c r="BE51" s="27">
        <f>MU!BE51+UMKC!BE51+'S&amp;T'!BE51+UMSL!BE51</f>
        <v>7</v>
      </c>
      <c r="BF51" s="27">
        <f>MU!BF51+UMKC!BF51+'S&amp;T'!BF51+UMSL!BF51</f>
        <v>6</v>
      </c>
      <c r="BG51" s="27">
        <f>MU!BG51+UMKC!BG51+'S&amp;T'!BG51+UMSL!BG51</f>
        <v>19</v>
      </c>
      <c r="BH51" s="27">
        <f>MU!BH51+UMKC!BH51+'S&amp;T'!BH51+UMSL!BH51</f>
        <v>8</v>
      </c>
      <c r="BI51" s="27">
        <f>MU!BI51+UMKC!BI51+'S&amp;T'!BI51+UMSL!BI51</f>
        <v>19</v>
      </c>
      <c r="BJ51" s="27">
        <f>MU!BJ51+UMKC!BJ51+'S&amp;T'!BJ51+UMSL!BJ51</f>
        <v>29</v>
      </c>
      <c r="BK51" s="27">
        <f>MU!BK51+UMKC!BK51+'S&amp;T'!BK51+UMSL!BK51</f>
        <v>19</v>
      </c>
      <c r="BL51" s="5"/>
    </row>
    <row r="52" spans="1:66" ht="13.5" customHeight="1" x14ac:dyDescent="0.2">
      <c r="A52" s="6"/>
      <c r="D52" s="21">
        <f>MU!D52+UMKC!D52+'S&amp;T'!D52+UMSL!D52</f>
        <v>764</v>
      </c>
      <c r="E52" s="21">
        <f>MU!E52+UMKC!E52+'S&amp;T'!E52+UMSL!E52</f>
        <v>787</v>
      </c>
      <c r="F52" s="21">
        <f>MU!F52+UMKC!F52+'S&amp;T'!F52+UMSL!F52</f>
        <v>791</v>
      </c>
      <c r="G52" s="21">
        <f>MU!G52+UMKC!G52+'S&amp;T'!G52+UMSL!G52</f>
        <v>1050</v>
      </c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>
        <f>SUM(AA30:AA50)-AA39-AA47</f>
        <v>1526</v>
      </c>
      <c r="AB52" s="21">
        <f t="shared" ref="AB52:AN52" si="23">SUM(AB30:AB50)-AB39-AB47</f>
        <v>1592</v>
      </c>
      <c r="AC52" s="21">
        <f t="shared" si="23"/>
        <v>1614</v>
      </c>
      <c r="AD52" s="21">
        <f t="shared" si="23"/>
        <v>1489</v>
      </c>
      <c r="AE52" s="21">
        <f t="shared" si="23"/>
        <v>1534</v>
      </c>
      <c r="AF52" s="21">
        <f t="shared" si="23"/>
        <v>1661</v>
      </c>
      <c r="AG52" s="21">
        <f t="shared" si="23"/>
        <v>1665</v>
      </c>
      <c r="AH52" s="21">
        <f t="shared" si="23"/>
        <v>1447</v>
      </c>
      <c r="AI52" s="21">
        <f t="shared" si="23"/>
        <v>1519</v>
      </c>
      <c r="AJ52" s="21">
        <f t="shared" si="23"/>
        <v>1491</v>
      </c>
      <c r="AK52" s="21">
        <f t="shared" si="23"/>
        <v>1651</v>
      </c>
      <c r="AL52" s="21">
        <f t="shared" si="23"/>
        <v>1623</v>
      </c>
      <c r="AM52" s="21">
        <f t="shared" si="23"/>
        <v>1631</v>
      </c>
      <c r="AN52" s="21">
        <f t="shared" si="23"/>
        <v>1797</v>
      </c>
      <c r="AO52" s="21">
        <f>SUM(AO30:AO50)-AO39-AO47</f>
        <v>1814</v>
      </c>
      <c r="AP52" s="21">
        <f t="shared" ref="AP52:AR52" si="24">SUM(AP29:AP51)-AP39-AP47</f>
        <v>1944</v>
      </c>
      <c r="AQ52" s="21">
        <f t="shared" si="24"/>
        <v>2016</v>
      </c>
      <c r="AR52" s="21">
        <f t="shared" si="24"/>
        <v>1788</v>
      </c>
      <c r="AS52" s="21">
        <f>SUM(AS29:AS51)-AS39-AS47</f>
        <v>1860</v>
      </c>
      <c r="AT52" s="21">
        <f>SUM(AT29:AT51)-AT39-AT47</f>
        <v>1856</v>
      </c>
      <c r="AU52" s="21">
        <f>SUM(AU29:AU51)-AU39</f>
        <v>1872</v>
      </c>
      <c r="AV52" s="21">
        <f t="shared" ref="AV52:AY52" si="25">SUM(AV29:AV51)-AV39</f>
        <v>2087</v>
      </c>
      <c r="AW52" s="21">
        <f t="shared" si="25"/>
        <v>2199</v>
      </c>
      <c r="AX52" s="21">
        <f t="shared" si="25"/>
        <v>2244</v>
      </c>
      <c r="AY52" s="21">
        <f t="shared" si="25"/>
        <v>2110</v>
      </c>
      <c r="AZ52" s="21">
        <f t="shared" ref="AZ52" si="26">SUM(AZ29:AZ51)-AZ39</f>
        <v>2004</v>
      </c>
      <c r="BA52" s="21">
        <f t="shared" ref="BA52:BB52" si="27">SUM(BA29:BA51)-BA39</f>
        <v>1947</v>
      </c>
      <c r="BB52" s="21">
        <f t="shared" si="27"/>
        <v>1867</v>
      </c>
      <c r="BC52" s="21">
        <f t="shared" ref="BC52:BD52" si="28">SUM(BC29:BC51)-BC39</f>
        <v>1729</v>
      </c>
      <c r="BD52" s="21">
        <f t="shared" si="28"/>
        <v>1779</v>
      </c>
      <c r="BE52" s="21">
        <f t="shared" ref="BE52:BF52" si="29">SUM(BE29:BE51)-BE39</f>
        <v>1653</v>
      </c>
      <c r="BF52" s="21">
        <f t="shared" si="29"/>
        <v>1833</v>
      </c>
      <c r="BG52" s="21">
        <f t="shared" ref="BG52:BH52" si="30">SUM(BG29:BG51)-BG39</f>
        <v>1671</v>
      </c>
      <c r="BH52" s="21">
        <f t="shared" si="30"/>
        <v>1548</v>
      </c>
      <c r="BI52" s="21">
        <f t="shared" ref="BI52:BJ52" si="31">SUM(BI29:BI51)-BI39</f>
        <v>1581</v>
      </c>
      <c r="BJ52" s="21">
        <f t="shared" si="31"/>
        <v>1528</v>
      </c>
      <c r="BK52" s="21">
        <f t="shared" ref="BK52" si="32">SUM(BK29:BK51)-BK39</f>
        <v>1545</v>
      </c>
      <c r="BL52" s="5"/>
    </row>
    <row r="53" spans="1:66" ht="13.5" customHeight="1" x14ac:dyDescent="0.2">
      <c r="A53" s="6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5"/>
    </row>
    <row r="54" spans="1:66" ht="13.5" customHeight="1" x14ac:dyDescent="0.2">
      <c r="A54" s="6"/>
      <c r="B54" s="52" t="s">
        <v>85</v>
      </c>
      <c r="C54" s="53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"/>
    </row>
    <row r="55" spans="1:66" ht="13.5" customHeight="1" x14ac:dyDescent="0.2">
      <c r="A55" s="6"/>
      <c r="C55" s="4" t="s">
        <v>70</v>
      </c>
      <c r="D55" s="21">
        <f>MU!D55+UMKC!D55+'S&amp;T'!D55+UMSL!D55</f>
        <v>1623</v>
      </c>
      <c r="E55" s="21">
        <f>MU!E55+UMKC!E55+'S&amp;T'!E55+UMSL!E55</f>
        <v>1853</v>
      </c>
      <c r="F55" s="21">
        <f>MU!F55+UMKC!F55+'S&amp;T'!F55+UMSL!F55</f>
        <v>1693</v>
      </c>
      <c r="G55" s="21">
        <f>MU!G55+UMKC!G55+'S&amp;T'!G55+UMSL!G55</f>
        <v>2195</v>
      </c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>
        <f t="shared" ref="AA55:AX55" si="33">AA14+AA26+AA52</f>
        <v>2621</v>
      </c>
      <c r="AB55" s="21">
        <f t="shared" si="33"/>
        <v>2712</v>
      </c>
      <c r="AC55" s="21">
        <f t="shared" si="33"/>
        <v>2645</v>
      </c>
      <c r="AD55" s="21">
        <f t="shared" si="33"/>
        <v>2395</v>
      </c>
      <c r="AE55" s="21">
        <f t="shared" si="33"/>
        <v>2436</v>
      </c>
      <c r="AF55" s="21">
        <f t="shared" si="33"/>
        <v>2554</v>
      </c>
      <c r="AG55" s="21">
        <f t="shared" si="33"/>
        <v>2470</v>
      </c>
      <c r="AH55" s="21">
        <f t="shared" si="33"/>
        <v>2248</v>
      </c>
      <c r="AI55" s="21">
        <f t="shared" si="33"/>
        <v>2240</v>
      </c>
      <c r="AJ55" s="21">
        <f t="shared" si="33"/>
        <v>2245</v>
      </c>
      <c r="AK55" s="21">
        <f t="shared" si="33"/>
        <v>2311</v>
      </c>
      <c r="AL55" s="21">
        <f t="shared" si="33"/>
        <v>2409</v>
      </c>
      <c r="AM55" s="21">
        <f t="shared" si="33"/>
        <v>2408</v>
      </c>
      <c r="AN55" s="21">
        <f t="shared" si="33"/>
        <v>2577</v>
      </c>
      <c r="AO55" s="21">
        <f t="shared" si="33"/>
        <v>2566</v>
      </c>
      <c r="AP55" s="21">
        <f t="shared" si="33"/>
        <v>2730</v>
      </c>
      <c r="AQ55" s="21">
        <f t="shared" si="33"/>
        <v>2795</v>
      </c>
      <c r="AR55" s="21">
        <f t="shared" si="33"/>
        <v>2534</v>
      </c>
      <c r="AS55" s="21">
        <f t="shared" si="33"/>
        <v>2569</v>
      </c>
      <c r="AT55" s="21">
        <f t="shared" si="33"/>
        <v>2630</v>
      </c>
      <c r="AU55" s="21">
        <f t="shared" si="33"/>
        <v>2706</v>
      </c>
      <c r="AV55" s="21">
        <f t="shared" si="33"/>
        <v>2893</v>
      </c>
      <c r="AW55" s="21">
        <f t="shared" si="33"/>
        <v>2988</v>
      </c>
      <c r="AX55" s="21">
        <f t="shared" si="33"/>
        <v>2982</v>
      </c>
      <c r="AY55" s="21">
        <f t="shared" ref="AY55:BD55" si="34">AY14+AY26+AY52</f>
        <v>2829</v>
      </c>
      <c r="AZ55" s="21">
        <f t="shared" si="34"/>
        <v>2703</v>
      </c>
      <c r="BA55" s="21">
        <f t="shared" si="34"/>
        <v>2603</v>
      </c>
      <c r="BB55" s="21">
        <f t="shared" si="34"/>
        <v>2502</v>
      </c>
      <c r="BC55" s="21">
        <f t="shared" si="34"/>
        <v>2335</v>
      </c>
      <c r="BD55" s="21">
        <f t="shared" si="34"/>
        <v>2371</v>
      </c>
      <c r="BE55" s="21">
        <f t="shared" ref="BE55:BF55" si="35">BE14+BE26+BE52</f>
        <v>2190</v>
      </c>
      <c r="BF55" s="21">
        <f t="shared" si="35"/>
        <v>2368</v>
      </c>
      <c r="BG55" s="21">
        <f t="shared" ref="BG55:BH55" si="36">BG14+BG26+BG52</f>
        <v>2190</v>
      </c>
      <c r="BH55" s="21">
        <f t="shared" si="36"/>
        <v>2004</v>
      </c>
      <c r="BI55" s="21">
        <f t="shared" ref="BI55:BJ55" si="37">BI14+BI26+BI52</f>
        <v>1933</v>
      </c>
      <c r="BJ55" s="21">
        <f t="shared" si="37"/>
        <v>1911</v>
      </c>
      <c r="BK55" s="21">
        <f t="shared" ref="BK55" si="38">BK14+BK26+BK52</f>
        <v>1895</v>
      </c>
      <c r="BL55" s="5"/>
    </row>
    <row r="56" spans="1:66" ht="6.75" customHeight="1" x14ac:dyDescent="0.2">
      <c r="A56" s="6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5"/>
    </row>
    <row r="57" spans="1:66" ht="13.5" customHeight="1" x14ac:dyDescent="0.2">
      <c r="A57" s="6"/>
      <c r="C57" s="7" t="s">
        <v>71</v>
      </c>
      <c r="D57" s="21">
        <f>MU!D57+UMKC!D57+'S&amp;T'!D57+UMSL!D57</f>
        <v>2442</v>
      </c>
      <c r="E57" s="21">
        <f>MU!E57+UMKC!E57+'S&amp;T'!E57+UMSL!E57</f>
        <v>2720</v>
      </c>
      <c r="F57" s="21">
        <f>MU!F57+UMKC!F57+'S&amp;T'!F57+UMSL!F57</f>
        <v>2499</v>
      </c>
      <c r="G57" s="21">
        <f>MU!G57+UMKC!G57+'S&amp;T'!G57+UMSL!G57</f>
        <v>3057</v>
      </c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>
        <f>MU!AA57+UMKC!AA57+'S&amp;T'!AA57+UMSL!AA57</f>
        <v>3127</v>
      </c>
      <c r="AB57" s="21">
        <f>MU!AB57+UMKC!AB57+'S&amp;T'!AB57+UMSL!AB57</f>
        <v>3233</v>
      </c>
      <c r="AC57" s="21">
        <f>MU!AC57+UMKC!AC57+'S&amp;T'!AC57+UMSL!AC57</f>
        <v>3172</v>
      </c>
      <c r="AD57" s="21">
        <f>MU!AD57+UMKC!AD57+'S&amp;T'!AD57+UMSL!AD57</f>
        <v>2836</v>
      </c>
      <c r="AE57" s="21">
        <f>MU!AE57+UMKC!AE57+'S&amp;T'!AE57+UMSL!AE57</f>
        <v>2878</v>
      </c>
      <c r="AF57" s="21">
        <f>MU!AF57+UMKC!AF57+'S&amp;T'!AF57+UMSL!AF57</f>
        <v>3224</v>
      </c>
      <c r="AG57" s="21">
        <f>MU!AG57+UMKC!AG57+'S&amp;T'!AG57+UMSL!AG57</f>
        <v>2933</v>
      </c>
      <c r="AH57" s="21">
        <f>MU!AH57+UMKC!AH57+'S&amp;T'!AH57+UMSL!AH57</f>
        <v>2731</v>
      </c>
      <c r="AI57" s="21">
        <f>MU!AI57+UMKC!AI57+'S&amp;T'!AI57+UMSL!AI57</f>
        <v>2729</v>
      </c>
      <c r="AJ57" s="21">
        <f>MU!AJ57+UMKC!AJ57+'S&amp;T'!AJ57+UMSL!AJ57</f>
        <v>2707</v>
      </c>
      <c r="AK57" s="21">
        <f>MU!AK57+UMKC!AK57+'S&amp;T'!AK57+UMSL!AK57</f>
        <v>2824</v>
      </c>
      <c r="AL57" s="21">
        <f>MU!AL57+UMKC!AL57+'S&amp;T'!AL57+UMSL!AL57</f>
        <v>2885</v>
      </c>
      <c r="AM57" s="21">
        <f>MU!AM57+UMKC!AM57+'S&amp;T'!AM57+UMSL!AM57</f>
        <v>2930</v>
      </c>
      <c r="AN57" s="21">
        <f>MU!AN57+UMKC!AN57+'S&amp;T'!AN57+UMSL!AN57</f>
        <v>3044</v>
      </c>
      <c r="AO57" s="21">
        <f>MU!AO57+UMKC!AO57+'S&amp;T'!AO57+UMSL!AO57</f>
        <v>3081</v>
      </c>
      <c r="AP57" s="21">
        <f>MU!AP57+UMKC!AP57+'S&amp;T'!AP57+UMSL!AP57</f>
        <v>3145</v>
      </c>
      <c r="AQ57" s="21">
        <f>MU!AQ57+UMKC!AQ57+'S&amp;T'!AQ57+UMSL!AQ57</f>
        <v>3231</v>
      </c>
      <c r="AR57" s="21">
        <f>MU!AR57+UMKC!AR57+'S&amp;T'!AR57+UMSL!AR57</f>
        <v>2993</v>
      </c>
      <c r="AS57" s="21">
        <f>MU!AS57+UMKC!AS57+'S&amp;T'!AS57+UMSL!AS57</f>
        <v>2968</v>
      </c>
      <c r="AT57" s="21">
        <f>MU!AT57+UMKC!AT57+'S&amp;T'!AT57+UMSL!AT57</f>
        <v>3038</v>
      </c>
      <c r="AU57" s="21">
        <f>MU!AU57+UMKC!AU57+'S&amp;T'!AU57+UMSL!AU57</f>
        <v>3163</v>
      </c>
      <c r="AV57" s="21">
        <f>MU!AV57+UMKC!AV57+'S&amp;T'!AV57+UMSL!AV57</f>
        <v>3400</v>
      </c>
      <c r="AW57" s="21">
        <f>MU!AW57+UMKC!AW57+'S&amp;T'!AW57+UMSL!AW57</f>
        <v>3656</v>
      </c>
      <c r="AX57" s="21">
        <f>MU!AX57+UMKC!AX57+'S&amp;T'!AX57+UMSL!AX57</f>
        <v>3549</v>
      </c>
      <c r="AY57" s="21">
        <f>MU!AY57+UMKC!AY57+'S&amp;T'!AY57+UMSL!AY57</f>
        <v>3356</v>
      </c>
      <c r="AZ57" s="21">
        <f>MU!AZ57+UMKC!AZ57+'S&amp;T'!AZ57+UMSL!AZ57</f>
        <v>3220</v>
      </c>
      <c r="BA57" s="21">
        <f>MU!BA57+UMKC!BA57+'S&amp;T'!BA57+UMSL!BA57</f>
        <v>3055</v>
      </c>
      <c r="BB57" s="21">
        <f>MU!BB57+UMKC!BB57+'S&amp;T'!BB57+UMSL!BB57</f>
        <v>2911</v>
      </c>
      <c r="BC57" s="21">
        <f>MU!BC57+UMKC!BC57+'S&amp;T'!BC57+UMSL!BC57</f>
        <v>2734</v>
      </c>
      <c r="BD57" s="21">
        <f>MU!BD57+UMKC!BD57+'S&amp;T'!BD57+UMSL!BD57</f>
        <v>2763</v>
      </c>
      <c r="BE57" s="21">
        <f>MU!BE57+UMKC!BE57+'S&amp;T'!BE57+UMSL!BE57</f>
        <v>2523</v>
      </c>
      <c r="BF57" s="21">
        <f>MU!BF57+UMKC!BF57+'S&amp;T'!BF57+UMSL!BF57</f>
        <v>2727</v>
      </c>
      <c r="BG57" s="21">
        <f>MU!BG57+UMKC!BG57+'S&amp;T'!BG57+UMSL!BG57</f>
        <v>2600</v>
      </c>
      <c r="BH57" s="21">
        <f>MU!BH57+UMKC!BH57+'S&amp;T'!BH57+UMSL!BH57</f>
        <v>2355</v>
      </c>
      <c r="BI57" s="21">
        <f>MU!BI57+UMKC!BI57+'S&amp;T'!BI57+UMSL!BI57</f>
        <v>2298</v>
      </c>
      <c r="BJ57" s="21">
        <f>MU!BJ57+UMKC!BJ57+'S&amp;T'!BJ57+UMSL!BJ57</f>
        <v>2331</v>
      </c>
      <c r="BK57" s="21">
        <f>MU!BK57+UMKC!BK57+'S&amp;T'!BK57+UMSL!BK57</f>
        <v>2271</v>
      </c>
      <c r="BL57" s="5"/>
    </row>
    <row r="58" spans="1:66" ht="13.5" customHeight="1" x14ac:dyDescent="0.2">
      <c r="A58" s="6"/>
      <c r="C58" s="7" t="s">
        <v>72</v>
      </c>
      <c r="D58" s="21">
        <f>MU!D58+UMKC!D58+'S&amp;T'!D58+UMSL!D58</f>
        <v>1301</v>
      </c>
      <c r="E58" s="21">
        <f>MU!E58+UMKC!E58+'S&amp;T'!E58+UMSL!E58</f>
        <v>1356</v>
      </c>
      <c r="F58" s="21">
        <f>MU!F58+UMKC!F58+'S&amp;T'!F58+UMSL!F58</f>
        <v>1465</v>
      </c>
      <c r="G58" s="21">
        <f>MU!G58+UMKC!G58+'S&amp;T'!G58+UMSL!G58</f>
        <v>1545</v>
      </c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>
        <f>MU!AA58+UMKC!AA58+'S&amp;T'!AA58+UMSL!AA58</f>
        <v>1253</v>
      </c>
      <c r="AB58" s="21">
        <f>MU!AB58+UMKC!AB58+'S&amp;T'!AB58+UMSL!AB58</f>
        <v>1207</v>
      </c>
      <c r="AC58" s="21">
        <f>MU!AC58+UMKC!AC58+'S&amp;T'!AC58+UMSL!AC58</f>
        <v>1197</v>
      </c>
      <c r="AD58" s="21">
        <f>MU!AD58+UMKC!AD58+'S&amp;T'!AD58+UMSL!AD58</f>
        <v>1057</v>
      </c>
      <c r="AE58" s="21">
        <f>MU!AE58+UMKC!AE58+'S&amp;T'!AE58+UMSL!AE58</f>
        <v>1103</v>
      </c>
      <c r="AF58" s="21">
        <f>MU!AF58+UMKC!AF58+'S&amp;T'!AF58+UMSL!AF58</f>
        <v>1094</v>
      </c>
      <c r="AG58" s="21">
        <f>MU!AG58+UMKC!AG58+'S&amp;T'!AG58+UMSL!AG58</f>
        <v>1097</v>
      </c>
      <c r="AH58" s="21">
        <f>MU!AH58+UMKC!AH58+'S&amp;T'!AH58+UMSL!AH58</f>
        <v>1053</v>
      </c>
      <c r="AI58" s="21">
        <f>MU!AI58+UMKC!AI58+'S&amp;T'!AI58+UMSL!AI58</f>
        <v>1072</v>
      </c>
      <c r="AJ58" s="21">
        <f>MU!AJ58+UMKC!AJ58+'S&amp;T'!AJ58+UMSL!AJ58</f>
        <v>1120</v>
      </c>
      <c r="AK58" s="21">
        <f>MU!AK58+UMKC!AK58+'S&amp;T'!AK58+UMSL!AK58</f>
        <v>1073</v>
      </c>
      <c r="AL58" s="21">
        <f>MU!AL58+UMKC!AL58+'S&amp;T'!AL58+UMSL!AL58</f>
        <v>1070</v>
      </c>
      <c r="AM58" s="21">
        <f>MU!AM58+UMKC!AM58+'S&amp;T'!AM58+UMSL!AM58</f>
        <v>1119</v>
      </c>
      <c r="AN58" s="21">
        <f>MU!AN58+UMKC!AN58+'S&amp;T'!AN58+UMSL!AN58</f>
        <v>1219</v>
      </c>
      <c r="AO58" s="21">
        <f>MU!AO58+UMKC!AO58+'S&amp;T'!AO58+UMSL!AO58</f>
        <v>1296</v>
      </c>
      <c r="AP58" s="21">
        <f>MU!AP58+UMKC!AP58+'S&amp;T'!AP58+UMSL!AP58</f>
        <v>1296</v>
      </c>
      <c r="AQ58" s="21">
        <f>MU!AQ58+UMKC!AQ58+'S&amp;T'!AQ58+UMSL!AQ58</f>
        <v>1342</v>
      </c>
      <c r="AR58" s="21">
        <f>MU!AR58+UMKC!AR58+'S&amp;T'!AR58+UMSL!AR58</f>
        <v>1282</v>
      </c>
      <c r="AS58" s="21">
        <f>MU!AS58+UMKC!AS58+'S&amp;T'!AS58+UMSL!AS58</f>
        <v>1192</v>
      </c>
      <c r="AT58" s="21">
        <f>MU!AT58+UMKC!AT58+'S&amp;T'!AT58+UMSL!AT58</f>
        <v>1199</v>
      </c>
      <c r="AU58" s="21">
        <f>MU!AU58+UMKC!AU58+'S&amp;T'!AU58+UMSL!AU58</f>
        <v>1338</v>
      </c>
      <c r="AV58" s="21">
        <f>MU!AV58+UMKC!AV58+'S&amp;T'!AV58+UMSL!AV58</f>
        <v>1344</v>
      </c>
      <c r="AW58" s="21">
        <f>MU!AW58+UMKC!AW58+'S&amp;T'!AW58+UMSL!AW58</f>
        <v>1349</v>
      </c>
      <c r="AX58" s="21">
        <f>MU!AX58+UMKC!AX58+'S&amp;T'!AX58+UMSL!AX58</f>
        <v>1404</v>
      </c>
      <c r="AY58" s="21">
        <f>MU!AY58+UMKC!AY58+'S&amp;T'!AY58+UMSL!AY58</f>
        <v>1236</v>
      </c>
      <c r="AZ58" s="21">
        <f>MU!AZ58+UMKC!AZ58+'S&amp;T'!AZ58+UMSL!AZ58</f>
        <v>1278</v>
      </c>
      <c r="BA58" s="21">
        <f>MU!BA58+UMKC!BA58+'S&amp;T'!BA58+UMSL!BA58</f>
        <v>1231</v>
      </c>
      <c r="BB58" s="21">
        <f>MU!BB58+UMKC!BB58+'S&amp;T'!BB58+UMSL!BB58</f>
        <v>1122</v>
      </c>
      <c r="BC58" s="21">
        <f>MU!BC58+UMKC!BC58+'S&amp;T'!BC58+UMSL!BC58</f>
        <v>1158</v>
      </c>
      <c r="BD58" s="21">
        <f>MU!BD58+UMKC!BD58+'S&amp;T'!BD58+UMSL!BD58</f>
        <v>1099</v>
      </c>
      <c r="BE58" s="21">
        <f>MU!BE58+UMKC!BE58+'S&amp;T'!BE58+UMSL!BE58</f>
        <v>1103</v>
      </c>
      <c r="BF58" s="21">
        <f>MU!BF58+UMKC!BF58+'S&amp;T'!BF58+UMSL!BF58</f>
        <v>1062</v>
      </c>
      <c r="BG58" s="21">
        <f>MU!BG58+UMKC!BG58+'S&amp;T'!BG58+UMSL!BG58</f>
        <v>1046</v>
      </c>
      <c r="BH58" s="21">
        <f>MU!BH58+UMKC!BH58+'S&amp;T'!BH58+UMSL!BH58</f>
        <v>992</v>
      </c>
      <c r="BI58" s="21">
        <f>MU!BI58+UMKC!BI58+'S&amp;T'!BI58+UMSL!BI58</f>
        <v>1024</v>
      </c>
      <c r="BJ58" s="21">
        <f>MU!BJ58+UMKC!BJ58+'S&amp;T'!BJ58+UMSL!BJ58</f>
        <v>1065</v>
      </c>
      <c r="BK58" s="21">
        <f>MU!BK58+UMKC!BK58+'S&amp;T'!BK58+UMSL!BK58</f>
        <v>1065</v>
      </c>
      <c r="BL58" s="5"/>
    </row>
    <row r="59" spans="1:66" ht="13.5" customHeight="1" x14ac:dyDescent="0.2">
      <c r="A59" s="6"/>
      <c r="C59" s="7" t="s">
        <v>99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>
        <f>MU!AA59+UMKC!AA59+'S&amp;T'!AA59+UMSL!AA59</f>
        <v>112</v>
      </c>
      <c r="AB59" s="21">
        <f>MU!AB59+UMKC!AB59+'S&amp;T'!AB59+UMSL!AB59</f>
        <v>145</v>
      </c>
      <c r="AC59" s="21">
        <f>MU!AC59+UMKC!AC59+'S&amp;T'!AC59+UMSL!AC59</f>
        <v>135</v>
      </c>
      <c r="AD59" s="21">
        <f>MU!AD59+UMKC!AD59+'S&amp;T'!AD59+UMSL!AD59</f>
        <v>164</v>
      </c>
      <c r="AE59" s="21">
        <f>MU!AE59+UMKC!AE59+'S&amp;T'!AE59+UMSL!AE59</f>
        <v>165</v>
      </c>
      <c r="AF59" s="21">
        <f>MU!AF59+UMKC!AF59+'S&amp;T'!AF59+UMSL!AF59</f>
        <v>212</v>
      </c>
      <c r="AG59" s="21">
        <f>MU!AG59+UMKC!AG59+'S&amp;T'!AG59+UMSL!AG59</f>
        <v>198</v>
      </c>
      <c r="AH59" s="21">
        <f>MU!AH59+UMKC!AH59+'S&amp;T'!AH59+UMSL!AH59</f>
        <v>201</v>
      </c>
      <c r="AI59" s="21">
        <f>MU!AI59+UMKC!AI59+'S&amp;T'!AI59+UMSL!AI59</f>
        <v>212</v>
      </c>
      <c r="AJ59" s="21">
        <f>MU!AJ59+UMKC!AJ59+'S&amp;T'!AJ59+UMSL!AJ59</f>
        <v>127</v>
      </c>
      <c r="AK59" s="21">
        <f>MU!AK59+UMKC!AK59+'S&amp;T'!AK59+UMSL!AK59</f>
        <v>160</v>
      </c>
      <c r="AL59" s="21">
        <f>MU!AL59+UMKC!AL59+'S&amp;T'!AL59+UMSL!AL59</f>
        <v>123</v>
      </c>
      <c r="AM59" s="21">
        <f>MU!AM59+UMKC!AM59+'S&amp;T'!AM59+UMSL!AM59</f>
        <v>142</v>
      </c>
      <c r="AN59" s="21">
        <f>MU!AN59+UMKC!AN59+'S&amp;T'!AN59+UMSL!AN59</f>
        <v>151</v>
      </c>
      <c r="AO59" s="21">
        <f>MU!AO59+UMKC!AO59+'S&amp;T'!AO59+UMSL!AO59</f>
        <v>113</v>
      </c>
      <c r="AP59" s="21">
        <f>MU!AP59+UMKC!AP59+'S&amp;T'!AP59+UMSL!AP59</f>
        <v>1</v>
      </c>
      <c r="AQ59" s="21">
        <f>MU!AQ59+UMKC!AQ59+'S&amp;T'!AQ59+UMSL!AQ59</f>
        <v>0</v>
      </c>
      <c r="AR59" s="21">
        <f>MU!AR59+UMKC!AR59+'S&amp;T'!AR59+UMSL!AR59</f>
        <v>0</v>
      </c>
      <c r="AS59" s="21">
        <f>MU!AS59+UMKC!AS59+'S&amp;T'!AS59+UMSL!AS59</f>
        <v>2</v>
      </c>
      <c r="AT59" s="21">
        <f>MU!AT59+UMKC!AT59+'S&amp;T'!AT59+UMSL!AT59</f>
        <v>5</v>
      </c>
      <c r="AU59" s="21">
        <f>MU!AU59+UMKC!AU59+'S&amp;T'!AU59+UMSL!AU59</f>
        <v>50</v>
      </c>
      <c r="AV59" s="21">
        <f>MU!AV59+UMKC!AV59+'S&amp;T'!AV59+UMSL!AV59</f>
        <v>64</v>
      </c>
      <c r="AW59" s="21">
        <f>MU!AW59+UMKC!AW59+'S&amp;T'!AW59+UMSL!AW59</f>
        <v>98</v>
      </c>
      <c r="AX59" s="21">
        <f>MU!AX59+UMKC!AX59+'S&amp;T'!AX59+UMSL!AX59</f>
        <v>9</v>
      </c>
      <c r="AY59" s="21">
        <f>MU!AY59+UMKC!AY59+'S&amp;T'!AY59+UMSL!AY59</f>
        <v>5</v>
      </c>
      <c r="AZ59" s="21">
        <f>MU!AZ59+UMKC!AZ59+'S&amp;T'!AZ59+UMSL!AZ59</f>
        <v>12</v>
      </c>
      <c r="BA59" s="21">
        <f>MU!BA59+UMKC!BA59+'S&amp;T'!BA59+UMSL!BA59</f>
        <v>11</v>
      </c>
      <c r="BB59" s="21">
        <f>MU!BB59+UMKC!BB59+'S&amp;T'!BB59+UMSL!BB59</f>
        <v>4</v>
      </c>
      <c r="BC59" s="21">
        <f>MU!BC59+UMKC!BC59+'S&amp;T'!BC59+UMSL!BC59</f>
        <v>2</v>
      </c>
      <c r="BD59" s="21">
        <f>MU!BD59+UMKC!BD59+'S&amp;T'!BD59+UMSL!BD59</f>
        <v>3</v>
      </c>
      <c r="BE59" s="21">
        <f>MU!BE59+UMKC!BE59+'S&amp;T'!BE59+UMSL!BE59</f>
        <v>1</v>
      </c>
      <c r="BF59" s="21">
        <f>MU!BF59+UMKC!BF59+'S&amp;T'!BF59+UMSL!BF59</f>
        <v>0</v>
      </c>
      <c r="BG59" s="21">
        <f>MU!BG59+UMKC!BG59+'S&amp;T'!BG59+UMSL!BG59</f>
        <v>1</v>
      </c>
      <c r="BH59" s="21">
        <f>MU!BH59+UMKC!BH59+'S&amp;T'!BH59+UMSL!BH59</f>
        <v>2</v>
      </c>
      <c r="BI59" s="21">
        <f>MU!BI59+UMKC!BI59+'S&amp;T'!BI59+UMSL!BI59</f>
        <v>0</v>
      </c>
      <c r="BJ59" s="21">
        <f>MU!BJ59+UMKC!BJ59+'S&amp;T'!BJ59+UMSL!BJ59</f>
        <v>1</v>
      </c>
      <c r="BK59" s="21">
        <f>MU!BK59+UMKC!BK59+'S&amp;T'!BK59+UMSL!BK59</f>
        <v>2</v>
      </c>
      <c r="BL59" s="5"/>
    </row>
    <row r="60" spans="1:66" ht="13.5" customHeight="1" x14ac:dyDescent="0.2">
      <c r="A60" s="6"/>
      <c r="C60" s="7" t="s">
        <v>73</v>
      </c>
      <c r="D60" s="27">
        <f>UMKC!D60</f>
        <v>17</v>
      </c>
      <c r="E60" s="27">
        <f>UMKC!E60</f>
        <v>6</v>
      </c>
      <c r="F60" s="27">
        <f>UMKC!F60</f>
        <v>31</v>
      </c>
      <c r="G60" s="27">
        <f>UMKC!G60</f>
        <v>11</v>
      </c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>
        <f>MU!AA60+UMKC!AA60+'S&amp;T'!AA60+UMSL!AA60</f>
        <v>125</v>
      </c>
      <c r="AB60" s="27">
        <f>MU!AB60+UMKC!AB60+'S&amp;T'!AB60+UMSL!AB60</f>
        <v>229</v>
      </c>
      <c r="AC60" s="27">
        <f>MU!AC60+UMKC!AC60+'S&amp;T'!AC60+UMSL!AC60</f>
        <v>238</v>
      </c>
      <c r="AD60" s="27">
        <f>MU!AD60+UMKC!AD60+'S&amp;T'!AD60+UMSL!AD60</f>
        <v>295</v>
      </c>
      <c r="AE60" s="27">
        <f>MU!AE60+UMKC!AE60+'S&amp;T'!AE60+UMSL!AE60</f>
        <v>226</v>
      </c>
      <c r="AF60" s="27">
        <f>MU!AF60+UMKC!AF60+'S&amp;T'!AF60+UMSL!AF60</f>
        <v>303</v>
      </c>
      <c r="AG60" s="27">
        <f>MU!AG60+UMKC!AG60+'S&amp;T'!AG60+UMSL!AG60</f>
        <v>367</v>
      </c>
      <c r="AH60" s="27">
        <f>MU!AH60+UMKC!AH60+'S&amp;T'!AH60+UMSL!AH60</f>
        <v>274</v>
      </c>
      <c r="AI60" s="27">
        <f>MU!AI60+UMKC!AI60+'S&amp;T'!AI60+UMSL!AI60</f>
        <v>306</v>
      </c>
      <c r="AJ60" s="27">
        <f>MU!AJ60+UMKC!AJ60+'S&amp;T'!AJ60+UMSL!AJ60</f>
        <v>274</v>
      </c>
      <c r="AK60" s="27">
        <f>MU!AK60+UMKC!AK60+'S&amp;T'!AK60+UMSL!AK60</f>
        <v>266</v>
      </c>
      <c r="AL60" s="27">
        <f>MU!AL60+UMKC!AL60+'S&amp;T'!AL60+UMSL!AL60</f>
        <v>343</v>
      </c>
      <c r="AM60" s="27">
        <f>MU!AM60+UMKC!AM60+'S&amp;T'!AM60+UMSL!AM60</f>
        <v>284</v>
      </c>
      <c r="AN60" s="27">
        <f>MU!AN60+UMKC!AN60+'S&amp;T'!AN60+UMSL!AN60</f>
        <v>341</v>
      </c>
      <c r="AO60" s="27">
        <f>MU!AO60+UMKC!AO60+'S&amp;T'!AO60+UMSL!AO60</f>
        <v>437</v>
      </c>
      <c r="AP60" s="27">
        <f>MU!AP60+UMKC!AP60+'S&amp;T'!AP60+UMSL!AP60</f>
        <v>541</v>
      </c>
      <c r="AQ60" s="27">
        <f>MU!AQ60+UMKC!AQ60+'S&amp;T'!AQ60+UMSL!AQ60</f>
        <v>467</v>
      </c>
      <c r="AR60" s="27">
        <f>MU!AR60+UMKC!AR60+'S&amp;T'!AR60+UMSL!AR60</f>
        <v>451</v>
      </c>
      <c r="AS60" s="27">
        <f>MU!AS60+UMKC!AS60+'S&amp;T'!AS60+UMSL!AS60</f>
        <v>563</v>
      </c>
      <c r="AT60" s="27">
        <f>MU!AT60+UMKC!AT60+'S&amp;T'!AT60+UMSL!AT60</f>
        <v>548</v>
      </c>
      <c r="AU60" s="27">
        <f>MU!AU60+UMKC!AU60+'S&amp;T'!AU60+UMSL!AU60</f>
        <v>505</v>
      </c>
      <c r="AV60" s="27">
        <f>MU!AV60+UMKC!AV60+'S&amp;T'!AV60+UMSL!AV60</f>
        <v>431</v>
      </c>
      <c r="AW60" s="27">
        <f>MU!AW60+UMKC!AW60+'S&amp;T'!AW60+UMSL!AW60</f>
        <v>117</v>
      </c>
      <c r="AX60" s="27">
        <f>MU!AX60+UMKC!AX60+'S&amp;T'!AX60+UMSL!AX60</f>
        <v>275</v>
      </c>
      <c r="AY60" s="27">
        <f>MU!AY60+UMKC!AY60+'S&amp;T'!AY60+UMSL!AY60</f>
        <v>216</v>
      </c>
      <c r="AZ60" s="27">
        <f>MU!AZ60+UMKC!AZ60+'S&amp;T'!AZ60+UMSL!AZ60</f>
        <v>226</v>
      </c>
      <c r="BA60" s="27">
        <f>MU!BA60+UMKC!BA60+'S&amp;T'!BA60+UMSL!BA60</f>
        <v>183</v>
      </c>
      <c r="BB60" s="27">
        <f>MU!BB60+UMKC!BB60+'S&amp;T'!BB60+UMSL!BB60</f>
        <v>160</v>
      </c>
      <c r="BC60" s="27">
        <f>MU!BC60+UMKC!BC60+'S&amp;T'!BC60+UMSL!BC60</f>
        <v>151</v>
      </c>
      <c r="BD60" s="27">
        <f>MU!BD60+UMKC!BD60+'S&amp;T'!BD60+UMSL!BD60</f>
        <v>169</v>
      </c>
      <c r="BE60" s="27">
        <f>MU!BE60+UMKC!BE60+'S&amp;T'!BE60+UMSL!BE60</f>
        <v>131</v>
      </c>
      <c r="BF60" s="27">
        <f>MU!BF60+UMKC!BF60+'S&amp;T'!BF60+UMSL!BF60</f>
        <v>98</v>
      </c>
      <c r="BG60" s="27">
        <f>MU!BG60+UMKC!BG60+'S&amp;T'!BG60+UMSL!BG60</f>
        <v>100</v>
      </c>
      <c r="BH60" s="27">
        <f>MU!BH60+UMKC!BH60+'S&amp;T'!BH60+UMSL!BH60</f>
        <v>144</v>
      </c>
      <c r="BI60" s="27">
        <f>MU!BI60+UMKC!BI60+'S&amp;T'!BI60+UMSL!BI60</f>
        <v>128</v>
      </c>
      <c r="BJ60" s="27">
        <f>MU!BJ60+UMKC!BJ60+'S&amp;T'!BJ60+UMSL!BJ60</f>
        <v>118</v>
      </c>
      <c r="BK60" s="27">
        <f>MU!BK60+UMKC!BK60+'S&amp;T'!BK60+UMSL!BK60</f>
        <v>140</v>
      </c>
      <c r="BL60" s="5"/>
    </row>
    <row r="61" spans="1:66" ht="13.5" customHeight="1" x14ac:dyDescent="0.2">
      <c r="A61" s="6"/>
      <c r="D61" s="21">
        <f>SUM(D57:D60)</f>
        <v>3760</v>
      </c>
      <c r="E61" s="21">
        <f t="shared" ref="E61:F61" si="39">SUM(E57:E60)</f>
        <v>4082</v>
      </c>
      <c r="F61" s="21">
        <f t="shared" si="39"/>
        <v>3995</v>
      </c>
      <c r="G61" s="21">
        <f>SUM(G57:G60)</f>
        <v>4613</v>
      </c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>
        <f t="shared" ref="AA61:AN61" si="40">SUM(AA57:AA60)</f>
        <v>4617</v>
      </c>
      <c r="AB61" s="21">
        <f t="shared" si="40"/>
        <v>4814</v>
      </c>
      <c r="AC61" s="21">
        <f t="shared" si="40"/>
        <v>4742</v>
      </c>
      <c r="AD61" s="21">
        <f t="shared" si="40"/>
        <v>4352</v>
      </c>
      <c r="AE61" s="21">
        <f t="shared" si="40"/>
        <v>4372</v>
      </c>
      <c r="AF61" s="21">
        <f t="shared" si="40"/>
        <v>4833</v>
      </c>
      <c r="AG61" s="21">
        <f t="shared" si="40"/>
        <v>4595</v>
      </c>
      <c r="AH61" s="21">
        <f t="shared" si="40"/>
        <v>4259</v>
      </c>
      <c r="AI61" s="21">
        <f t="shared" si="40"/>
        <v>4319</v>
      </c>
      <c r="AJ61" s="21">
        <f t="shared" si="40"/>
        <v>4228</v>
      </c>
      <c r="AK61" s="21">
        <f t="shared" si="40"/>
        <v>4323</v>
      </c>
      <c r="AL61" s="21">
        <f t="shared" si="40"/>
        <v>4421</v>
      </c>
      <c r="AM61" s="21">
        <f t="shared" si="40"/>
        <v>4475</v>
      </c>
      <c r="AN61" s="21">
        <f t="shared" si="40"/>
        <v>4755</v>
      </c>
      <c r="AO61" s="21">
        <f t="shared" ref="AO61:AX61" si="41">SUM(AO57:AO60)</f>
        <v>4927</v>
      </c>
      <c r="AP61" s="21">
        <f t="shared" si="41"/>
        <v>4983</v>
      </c>
      <c r="AQ61" s="21">
        <f t="shared" si="41"/>
        <v>5040</v>
      </c>
      <c r="AR61" s="21">
        <f t="shared" si="41"/>
        <v>4726</v>
      </c>
      <c r="AS61" s="21">
        <f t="shared" si="41"/>
        <v>4725</v>
      </c>
      <c r="AT61" s="21">
        <f t="shared" si="41"/>
        <v>4790</v>
      </c>
      <c r="AU61" s="21">
        <f t="shared" si="41"/>
        <v>5056</v>
      </c>
      <c r="AV61" s="21">
        <f t="shared" si="41"/>
        <v>5239</v>
      </c>
      <c r="AW61" s="21">
        <f t="shared" si="41"/>
        <v>5220</v>
      </c>
      <c r="AX61" s="21">
        <f t="shared" si="41"/>
        <v>5237</v>
      </c>
      <c r="AY61" s="21">
        <f t="shared" ref="AY61:BD61" si="42">SUM(AY57:AY60)</f>
        <v>4813</v>
      </c>
      <c r="AZ61" s="21">
        <f t="shared" si="42"/>
        <v>4736</v>
      </c>
      <c r="BA61" s="21">
        <f t="shared" si="42"/>
        <v>4480</v>
      </c>
      <c r="BB61" s="21">
        <f t="shared" si="42"/>
        <v>4197</v>
      </c>
      <c r="BC61" s="21">
        <f t="shared" si="42"/>
        <v>4045</v>
      </c>
      <c r="BD61" s="21">
        <f t="shared" si="42"/>
        <v>4034</v>
      </c>
      <c r="BE61" s="21">
        <f t="shared" ref="BE61:BF61" si="43">SUM(BE57:BE60)</f>
        <v>3758</v>
      </c>
      <c r="BF61" s="21">
        <f t="shared" si="43"/>
        <v>3887</v>
      </c>
      <c r="BG61" s="21">
        <f t="shared" ref="BG61:BH61" si="44">SUM(BG57:BG60)</f>
        <v>3747</v>
      </c>
      <c r="BH61" s="21">
        <f t="shared" si="44"/>
        <v>3493</v>
      </c>
      <c r="BI61" s="21">
        <f t="shared" ref="BI61:BJ61" si="45">SUM(BI57:BI60)</f>
        <v>3450</v>
      </c>
      <c r="BJ61" s="21">
        <f t="shared" si="45"/>
        <v>3515</v>
      </c>
      <c r="BK61" s="21">
        <f t="shared" ref="BK61" si="46">SUM(BK57:BK60)</f>
        <v>3478</v>
      </c>
      <c r="BL61" s="5"/>
      <c r="BN61" s="28"/>
    </row>
    <row r="62" spans="1:66" ht="13.5" customHeight="1" x14ac:dyDescent="0.2">
      <c r="A62" s="6"/>
      <c r="C62" s="8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5"/>
    </row>
    <row r="63" spans="1:66" ht="13.5" customHeight="1" x14ac:dyDescent="0.2">
      <c r="A63" s="6"/>
      <c r="BL63" s="5"/>
    </row>
    <row r="64" spans="1:66" ht="13.5" customHeight="1" x14ac:dyDescent="0.25">
      <c r="A64" s="11"/>
      <c r="B64" s="62" t="s">
        <v>93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4"/>
      <c r="BG64" s="65"/>
      <c r="BH64" s="65"/>
      <c r="BI64" s="65"/>
      <c r="BJ64" s="9"/>
      <c r="BK64" s="9" t="s">
        <v>113</v>
      </c>
      <c r="BL64" s="12"/>
    </row>
  </sheetData>
  <mergeCells count="2">
    <mergeCell ref="A2:BL2"/>
    <mergeCell ref="B64:BI64"/>
  </mergeCells>
  <hyperlinks>
    <hyperlink ref="B64" r:id="rId1" display="Source: DHE 07-2" xr:uid="{8D26F3FB-1CDC-425B-BD2F-9E15D44AA005}"/>
    <hyperlink ref="B64:AZ64" r:id="rId2" display="Source: DHE 07-2, Institutional Origin of Undergraduate Transfer Students" xr:uid="{820ADC55-3C6B-4D7F-976A-463953E637FA}"/>
    <hyperlink ref="B64:BD64" r:id="rId3" display="Source: DHE 07-2, Institutional Origin of Undergraduate Transfer Students" xr:uid="{2244E85F-2E34-4CC8-8ACF-B6AB79F34635}"/>
    <hyperlink ref="B64:BE64" r:id="rId4" display="Source: DHE 07-2, Institutional Origin of Undergraduate Transfer Students" xr:uid="{EB10C199-A7B1-458B-96BC-C2A9FB88B442}"/>
  </hyperlinks>
  <printOptions horizontalCentered="1"/>
  <pageMargins left="0.7" right="0.45" top="0.5" bottom="0.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64"/>
  <sheetViews>
    <sheetView workbookViewId="0"/>
  </sheetViews>
  <sheetFormatPr defaultColWidth="9.140625" defaultRowHeight="13.5" customHeight="1" x14ac:dyDescent="0.2"/>
  <cols>
    <col min="1" max="2" width="2.7109375" style="7" customWidth="1"/>
    <col min="3" max="3" width="18.7109375" style="7" customWidth="1"/>
    <col min="4" max="57" width="8.7109375" style="7" hidden="1" customWidth="1"/>
    <col min="58" max="63" width="8.7109375" style="7" customWidth="1"/>
    <col min="64" max="64" width="2.7109375" style="7" customWidth="1"/>
    <col min="65" max="16384" width="9.140625" style="1"/>
  </cols>
  <sheetData>
    <row r="2" spans="1:64" ht="15" customHeight="1" x14ac:dyDescent="0.25">
      <c r="A2" s="59" t="s">
        <v>0</v>
      </c>
      <c r="B2" s="63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1"/>
    </row>
    <row r="3" spans="1:64" ht="13.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5"/>
    </row>
    <row r="4" spans="1:64" ht="15" customHeight="1" x14ac:dyDescent="0.25">
      <c r="A4" s="2"/>
      <c r="B4" s="16" t="s">
        <v>74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5"/>
    </row>
    <row r="5" spans="1:64" ht="15" customHeight="1" x14ac:dyDescent="0.25">
      <c r="A5" s="2"/>
      <c r="B5" s="16" t="s">
        <v>96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5"/>
    </row>
    <row r="6" spans="1:64" ht="13.5" customHeight="1" thickBot="1" x14ac:dyDescent="0.25">
      <c r="A6" s="6"/>
      <c r="BL6" s="5"/>
    </row>
    <row r="7" spans="1:64" ht="13.5" customHeight="1" thickTop="1" x14ac:dyDescent="0.2">
      <c r="A7" s="6"/>
      <c r="B7" s="13"/>
      <c r="C7" s="13"/>
      <c r="D7" s="14" t="s">
        <v>1</v>
      </c>
      <c r="E7" s="14" t="s">
        <v>2</v>
      </c>
      <c r="F7" s="14" t="s">
        <v>3</v>
      </c>
      <c r="G7" s="14" t="s">
        <v>4</v>
      </c>
      <c r="H7" s="14" t="s">
        <v>5</v>
      </c>
      <c r="I7" s="14" t="s">
        <v>6</v>
      </c>
      <c r="J7" s="14" t="s">
        <v>7</v>
      </c>
      <c r="K7" s="14" t="s">
        <v>8</v>
      </c>
      <c r="L7" s="14" t="s">
        <v>9</v>
      </c>
      <c r="M7" s="14" t="s">
        <v>10</v>
      </c>
      <c r="N7" s="14" t="s">
        <v>11</v>
      </c>
      <c r="O7" s="14" t="s">
        <v>12</v>
      </c>
      <c r="P7" s="14" t="s">
        <v>13</v>
      </c>
      <c r="Q7" s="14" t="s">
        <v>14</v>
      </c>
      <c r="R7" s="14" t="s">
        <v>15</v>
      </c>
      <c r="S7" s="14" t="s">
        <v>16</v>
      </c>
      <c r="T7" s="14" t="s">
        <v>17</v>
      </c>
      <c r="U7" s="14" t="s">
        <v>18</v>
      </c>
      <c r="V7" s="14" t="s">
        <v>19</v>
      </c>
      <c r="W7" s="14" t="s">
        <v>20</v>
      </c>
      <c r="X7" s="14" t="s">
        <v>21</v>
      </c>
      <c r="Y7" s="14" t="s">
        <v>22</v>
      </c>
      <c r="Z7" s="14" t="s">
        <v>23</v>
      </c>
      <c r="AA7" s="15" t="s">
        <v>24</v>
      </c>
      <c r="AB7" s="15" t="s">
        <v>25</v>
      </c>
      <c r="AC7" s="15" t="s">
        <v>26</v>
      </c>
      <c r="AD7" s="15" t="s">
        <v>27</v>
      </c>
      <c r="AE7" s="15" t="s">
        <v>28</v>
      </c>
      <c r="AF7" s="15" t="s">
        <v>29</v>
      </c>
      <c r="AG7" s="15" t="s">
        <v>30</v>
      </c>
      <c r="AH7" s="15" t="s">
        <v>31</v>
      </c>
      <c r="AI7" s="15" t="s">
        <v>32</v>
      </c>
      <c r="AJ7" s="15" t="s">
        <v>33</v>
      </c>
      <c r="AK7" s="15" t="s">
        <v>34</v>
      </c>
      <c r="AL7" s="15" t="s">
        <v>35</v>
      </c>
      <c r="AM7" s="15" t="s">
        <v>36</v>
      </c>
      <c r="AN7" s="15" t="s">
        <v>37</v>
      </c>
      <c r="AO7" s="15" t="s">
        <v>38</v>
      </c>
      <c r="AP7" s="15" t="s">
        <v>39</v>
      </c>
      <c r="AQ7" s="15" t="s">
        <v>40</v>
      </c>
      <c r="AR7" s="15" t="s">
        <v>41</v>
      </c>
      <c r="AS7" s="15" t="s">
        <v>42</v>
      </c>
      <c r="AT7" s="15" t="s">
        <v>43</v>
      </c>
      <c r="AU7" s="15" t="s">
        <v>44</v>
      </c>
      <c r="AV7" s="15" t="s">
        <v>45</v>
      </c>
      <c r="AW7" s="15" t="s">
        <v>46</v>
      </c>
      <c r="AX7" s="15" t="s">
        <v>47</v>
      </c>
      <c r="AY7" s="15" t="s">
        <v>48</v>
      </c>
      <c r="AZ7" s="15" t="s">
        <v>100</v>
      </c>
      <c r="BA7" s="15" t="s">
        <v>101</v>
      </c>
      <c r="BB7" s="15" t="s">
        <v>102</v>
      </c>
      <c r="BC7" s="15" t="s">
        <v>103</v>
      </c>
      <c r="BD7" s="15" t="s">
        <v>105</v>
      </c>
      <c r="BE7" s="15" t="s">
        <v>106</v>
      </c>
      <c r="BF7" s="15" t="s">
        <v>107</v>
      </c>
      <c r="BG7" s="15" t="s">
        <v>108</v>
      </c>
      <c r="BH7" s="15" t="s">
        <v>109</v>
      </c>
      <c r="BI7" s="15" t="s">
        <v>110</v>
      </c>
      <c r="BJ7" s="15" t="s">
        <v>111</v>
      </c>
      <c r="BK7" s="15" t="s">
        <v>112</v>
      </c>
      <c r="BL7" s="5"/>
    </row>
    <row r="8" spans="1:64" ht="13.5" customHeight="1" x14ac:dyDescent="0.2">
      <c r="A8" s="6"/>
      <c r="BL8" s="5"/>
    </row>
    <row r="9" spans="1:64" ht="13.5" hidden="1" customHeight="1" x14ac:dyDescent="0.2">
      <c r="A9" s="6"/>
      <c r="BL9" s="5"/>
    </row>
    <row r="10" spans="1:64" ht="13.5" customHeight="1" x14ac:dyDescent="0.2">
      <c r="A10" s="6"/>
      <c r="B10" s="17" t="s">
        <v>75</v>
      </c>
      <c r="C10" s="18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5"/>
    </row>
    <row r="11" spans="1:64" ht="13.5" customHeight="1" x14ac:dyDescent="0.2">
      <c r="A11" s="6"/>
      <c r="C11" s="7" t="s">
        <v>76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>
        <v>32</v>
      </c>
      <c r="AB11" s="21">
        <v>44</v>
      </c>
      <c r="AC11" s="21">
        <v>33</v>
      </c>
      <c r="AD11" s="21">
        <v>28</v>
      </c>
      <c r="AE11" s="21">
        <v>30</v>
      </c>
      <c r="AF11" s="21">
        <v>27</v>
      </c>
      <c r="AG11" s="21">
        <v>12</v>
      </c>
      <c r="AH11" s="21">
        <v>23</v>
      </c>
      <c r="AI11" s="21">
        <v>12</v>
      </c>
      <c r="AJ11" s="21">
        <v>20</v>
      </c>
      <c r="AK11" s="21">
        <v>18</v>
      </c>
      <c r="AL11" s="21">
        <v>18</v>
      </c>
      <c r="AM11" s="21">
        <v>19</v>
      </c>
      <c r="AN11" s="21">
        <v>24</v>
      </c>
      <c r="AO11" s="21">
        <v>29</v>
      </c>
      <c r="AP11" s="21">
        <v>23</v>
      </c>
      <c r="AQ11" s="21">
        <v>14</v>
      </c>
      <c r="AR11" s="21">
        <v>20</v>
      </c>
      <c r="AS11" s="21">
        <v>23</v>
      </c>
      <c r="AT11" s="21">
        <v>23</v>
      </c>
      <c r="AU11" s="21">
        <v>20</v>
      </c>
      <c r="AV11" s="21">
        <v>26</v>
      </c>
      <c r="AW11" s="21">
        <v>26</v>
      </c>
      <c r="AX11" s="21">
        <v>23</v>
      </c>
      <c r="AY11" s="21">
        <v>22</v>
      </c>
      <c r="AZ11" s="21">
        <v>22</v>
      </c>
      <c r="BA11" s="21">
        <v>20</v>
      </c>
      <c r="BB11" s="21">
        <v>17</v>
      </c>
      <c r="BC11" s="21">
        <v>26</v>
      </c>
      <c r="BD11" s="21">
        <v>25</v>
      </c>
      <c r="BE11" s="21">
        <v>17</v>
      </c>
      <c r="BF11" s="21">
        <v>27</v>
      </c>
      <c r="BG11" s="21">
        <v>21</v>
      </c>
      <c r="BH11" s="21">
        <v>23</v>
      </c>
      <c r="BI11" s="21">
        <v>20</v>
      </c>
      <c r="BJ11" s="21">
        <v>21</v>
      </c>
      <c r="BK11" s="21">
        <v>15</v>
      </c>
      <c r="BL11" s="5"/>
    </row>
    <row r="12" spans="1:64" ht="13.5" customHeight="1" x14ac:dyDescent="0.2">
      <c r="A12" s="6"/>
      <c r="C12" s="7" t="s">
        <v>78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>
        <v>31</v>
      </c>
      <c r="AB12" s="21">
        <v>26</v>
      </c>
      <c r="AC12" s="21">
        <v>22</v>
      </c>
      <c r="AD12" s="21">
        <v>19</v>
      </c>
      <c r="AE12" s="21">
        <v>23</v>
      </c>
      <c r="AF12" s="21">
        <v>42</v>
      </c>
      <c r="AG12" s="21">
        <v>31</v>
      </c>
      <c r="AH12" s="21">
        <v>29</v>
      </c>
      <c r="AI12" s="21">
        <v>26</v>
      </c>
      <c r="AJ12" s="21">
        <v>29</v>
      </c>
      <c r="AK12" s="21">
        <v>17</v>
      </c>
      <c r="AL12" s="21">
        <v>15</v>
      </c>
      <c r="AM12" s="21">
        <v>17</v>
      </c>
      <c r="AN12" s="21">
        <v>12</v>
      </c>
      <c r="AO12" s="21">
        <v>15</v>
      </c>
      <c r="AP12" s="21">
        <v>21</v>
      </c>
      <c r="AQ12" s="21">
        <v>23</v>
      </c>
      <c r="AR12" s="21">
        <v>21</v>
      </c>
      <c r="AS12" s="21">
        <v>20</v>
      </c>
      <c r="AT12" s="21">
        <v>21</v>
      </c>
      <c r="AU12" s="21">
        <v>21</v>
      </c>
      <c r="AV12" s="21">
        <v>12</v>
      </c>
      <c r="AW12" s="21">
        <v>17</v>
      </c>
      <c r="AX12" s="21">
        <v>14</v>
      </c>
      <c r="AY12" s="21">
        <v>21</v>
      </c>
      <c r="AZ12" s="21">
        <v>18</v>
      </c>
      <c r="BA12" s="21">
        <v>17</v>
      </c>
      <c r="BB12" s="21">
        <v>22</v>
      </c>
      <c r="BC12" s="21">
        <v>18</v>
      </c>
      <c r="BD12" s="21">
        <v>23</v>
      </c>
      <c r="BE12" s="21">
        <v>20</v>
      </c>
      <c r="BF12" s="21">
        <v>32</v>
      </c>
      <c r="BG12" s="21">
        <v>30</v>
      </c>
      <c r="BH12" s="21">
        <v>22</v>
      </c>
      <c r="BI12" s="21">
        <v>19</v>
      </c>
      <c r="BJ12" s="21">
        <v>17</v>
      </c>
      <c r="BK12" s="21">
        <v>14</v>
      </c>
      <c r="BL12" s="5"/>
    </row>
    <row r="13" spans="1:64" ht="13.5" customHeight="1" x14ac:dyDescent="0.2">
      <c r="A13" s="6"/>
      <c r="C13" s="7" t="s">
        <v>77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2">
        <v>55</v>
      </c>
      <c r="AB13" s="22">
        <v>53</v>
      </c>
      <c r="AC13" s="22">
        <v>65</v>
      </c>
      <c r="AD13" s="22">
        <v>49</v>
      </c>
      <c r="AE13" s="22">
        <v>44</v>
      </c>
      <c r="AF13" s="22">
        <v>28</v>
      </c>
      <c r="AG13" s="22">
        <v>27</v>
      </c>
      <c r="AH13" s="22">
        <v>26</v>
      </c>
      <c r="AI13" s="22">
        <v>29</v>
      </c>
      <c r="AJ13" s="22">
        <v>39</v>
      </c>
      <c r="AK13" s="22">
        <v>20</v>
      </c>
      <c r="AL13" s="22">
        <v>23</v>
      </c>
      <c r="AM13" s="22">
        <v>28</v>
      </c>
      <c r="AN13" s="22">
        <v>14</v>
      </c>
      <c r="AO13" s="22">
        <v>12</v>
      </c>
      <c r="AP13" s="22">
        <v>23</v>
      </c>
      <c r="AQ13" s="22">
        <v>22</v>
      </c>
      <c r="AR13" s="22">
        <v>16</v>
      </c>
      <c r="AS13" s="22">
        <v>19</v>
      </c>
      <c r="AT13" s="22">
        <v>26</v>
      </c>
      <c r="AU13" s="22">
        <v>15</v>
      </c>
      <c r="AV13" s="22">
        <v>16</v>
      </c>
      <c r="AW13" s="22">
        <v>25</v>
      </c>
      <c r="AX13" s="22">
        <v>19</v>
      </c>
      <c r="AY13" s="22">
        <v>18</v>
      </c>
      <c r="AZ13" s="22">
        <v>12</v>
      </c>
      <c r="BA13" s="22">
        <v>15</v>
      </c>
      <c r="BB13" s="22">
        <v>13</v>
      </c>
      <c r="BC13" s="22">
        <v>17</v>
      </c>
      <c r="BD13" s="22">
        <v>11</v>
      </c>
      <c r="BE13" s="22">
        <v>7</v>
      </c>
      <c r="BF13" s="22">
        <v>10</v>
      </c>
      <c r="BG13" s="22">
        <v>22</v>
      </c>
      <c r="BH13" s="22">
        <v>14</v>
      </c>
      <c r="BI13" s="22">
        <v>12</v>
      </c>
      <c r="BJ13" s="22">
        <v>7</v>
      </c>
      <c r="BK13" s="22">
        <v>14</v>
      </c>
      <c r="BL13" s="5"/>
    </row>
    <row r="14" spans="1:64" ht="13.5" customHeight="1" x14ac:dyDescent="0.2">
      <c r="A14" s="6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>
        <f>SUM(AA11:AA13)</f>
        <v>118</v>
      </c>
      <c r="AB14" s="21">
        <f t="shared" ref="AB14:AH14" si="0">SUM(AB11:AB13)</f>
        <v>123</v>
      </c>
      <c r="AC14" s="21">
        <f t="shared" si="0"/>
        <v>120</v>
      </c>
      <c r="AD14" s="21">
        <f t="shared" si="0"/>
        <v>96</v>
      </c>
      <c r="AE14" s="21">
        <f t="shared" si="0"/>
        <v>97</v>
      </c>
      <c r="AF14" s="21">
        <f t="shared" si="0"/>
        <v>97</v>
      </c>
      <c r="AG14" s="21">
        <f t="shared" si="0"/>
        <v>70</v>
      </c>
      <c r="AH14" s="21">
        <f t="shared" si="0"/>
        <v>78</v>
      </c>
      <c r="AI14" s="21">
        <f t="shared" ref="AI14:AU14" si="1">SUM(AI11:AI13)</f>
        <v>67</v>
      </c>
      <c r="AJ14" s="21">
        <f t="shared" si="1"/>
        <v>88</v>
      </c>
      <c r="AK14" s="21">
        <f t="shared" si="1"/>
        <v>55</v>
      </c>
      <c r="AL14" s="21">
        <f t="shared" si="1"/>
        <v>56</v>
      </c>
      <c r="AM14" s="21">
        <f t="shared" si="1"/>
        <v>64</v>
      </c>
      <c r="AN14" s="21">
        <f t="shared" si="1"/>
        <v>50</v>
      </c>
      <c r="AO14" s="21">
        <f t="shared" si="1"/>
        <v>56</v>
      </c>
      <c r="AP14" s="21">
        <f t="shared" si="1"/>
        <v>67</v>
      </c>
      <c r="AQ14" s="21">
        <f t="shared" si="1"/>
        <v>59</v>
      </c>
      <c r="AR14" s="21">
        <f t="shared" si="1"/>
        <v>57</v>
      </c>
      <c r="AS14" s="21">
        <f t="shared" si="1"/>
        <v>62</v>
      </c>
      <c r="AT14" s="21">
        <f>SUM(AT11:AT13)</f>
        <v>70</v>
      </c>
      <c r="AU14" s="21">
        <f t="shared" si="1"/>
        <v>56</v>
      </c>
      <c r="AV14" s="21">
        <f t="shared" ref="AV14:BA14" si="2">SUM(AV11:AV13)</f>
        <v>54</v>
      </c>
      <c r="AW14" s="21">
        <f t="shared" si="2"/>
        <v>68</v>
      </c>
      <c r="AX14" s="21">
        <f t="shared" si="2"/>
        <v>56</v>
      </c>
      <c r="AY14" s="21">
        <f t="shared" si="2"/>
        <v>61</v>
      </c>
      <c r="AZ14" s="21">
        <f t="shared" si="2"/>
        <v>52</v>
      </c>
      <c r="BA14" s="21">
        <f t="shared" si="2"/>
        <v>52</v>
      </c>
      <c r="BB14" s="21">
        <f t="shared" ref="BB14:BC14" si="3">SUM(BB11:BB13)</f>
        <v>52</v>
      </c>
      <c r="BC14" s="21">
        <f t="shared" si="3"/>
        <v>61</v>
      </c>
      <c r="BD14" s="21">
        <f t="shared" ref="BD14:BE14" si="4">SUM(BD11:BD13)</f>
        <v>59</v>
      </c>
      <c r="BE14" s="21">
        <f t="shared" si="4"/>
        <v>44</v>
      </c>
      <c r="BF14" s="21">
        <f t="shared" ref="BF14:BG14" si="5">SUM(BF11:BF13)</f>
        <v>69</v>
      </c>
      <c r="BG14" s="21">
        <f t="shared" si="5"/>
        <v>73</v>
      </c>
      <c r="BH14" s="21">
        <f t="shared" ref="BH14:BI14" si="6">SUM(BH11:BH13)</f>
        <v>59</v>
      </c>
      <c r="BI14" s="21">
        <f t="shared" si="6"/>
        <v>51</v>
      </c>
      <c r="BJ14" s="21">
        <f t="shared" ref="BJ14:BK14" si="7">SUM(BJ11:BJ13)</f>
        <v>45</v>
      </c>
      <c r="BK14" s="21">
        <f t="shared" si="7"/>
        <v>43</v>
      </c>
      <c r="BL14" s="5"/>
    </row>
    <row r="15" spans="1:64" ht="13.5" customHeight="1" x14ac:dyDescent="0.2">
      <c r="A15" s="6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5"/>
    </row>
    <row r="16" spans="1:64" ht="13.5" customHeight="1" x14ac:dyDescent="0.2">
      <c r="A16" s="6"/>
      <c r="B16" s="17" t="s">
        <v>90</v>
      </c>
      <c r="C16" s="18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5"/>
    </row>
    <row r="17" spans="1:64" ht="13.5" customHeight="1" x14ac:dyDescent="0.2">
      <c r="A17" s="6"/>
      <c r="C17" s="7" t="s">
        <v>79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>
        <v>42</v>
      </c>
      <c r="AB17" s="21">
        <v>49</v>
      </c>
      <c r="AC17" s="21">
        <v>52</v>
      </c>
      <c r="AD17" s="21">
        <v>41</v>
      </c>
      <c r="AE17" s="21">
        <v>30</v>
      </c>
      <c r="AF17" s="21">
        <v>33</v>
      </c>
      <c r="AG17" s="21">
        <v>27</v>
      </c>
      <c r="AH17" s="21">
        <v>20</v>
      </c>
      <c r="AI17" s="21">
        <v>27</v>
      </c>
      <c r="AJ17" s="21">
        <v>21</v>
      </c>
      <c r="AK17" s="21">
        <v>20</v>
      </c>
      <c r="AL17" s="21">
        <v>28</v>
      </c>
      <c r="AM17" s="21">
        <v>30</v>
      </c>
      <c r="AN17" s="21">
        <v>36</v>
      </c>
      <c r="AO17" s="21">
        <v>33</v>
      </c>
      <c r="AP17" s="21">
        <v>23</v>
      </c>
      <c r="AQ17" s="21">
        <v>54</v>
      </c>
      <c r="AR17" s="21">
        <v>19</v>
      </c>
      <c r="AS17" s="21">
        <v>16</v>
      </c>
      <c r="AT17" s="21">
        <v>25</v>
      </c>
      <c r="AU17" s="21">
        <v>25</v>
      </c>
      <c r="AV17" s="21">
        <v>21</v>
      </c>
      <c r="AW17" s="21">
        <v>20</v>
      </c>
      <c r="AX17" s="21">
        <v>21</v>
      </c>
      <c r="AY17" s="21">
        <v>19</v>
      </c>
      <c r="AZ17" s="21">
        <v>20</v>
      </c>
      <c r="BA17" s="21">
        <v>13</v>
      </c>
      <c r="BB17" s="21">
        <v>14</v>
      </c>
      <c r="BC17" s="21">
        <v>11</v>
      </c>
      <c r="BD17" s="21">
        <v>16</v>
      </c>
      <c r="BE17" s="21">
        <v>14</v>
      </c>
      <c r="BF17" s="21">
        <v>12</v>
      </c>
      <c r="BG17" s="21">
        <v>11</v>
      </c>
      <c r="BH17" s="21">
        <v>12</v>
      </c>
      <c r="BI17" s="21">
        <v>16</v>
      </c>
      <c r="BJ17" s="21">
        <v>14</v>
      </c>
      <c r="BK17" s="21">
        <v>9</v>
      </c>
      <c r="BL17" s="5"/>
    </row>
    <row r="18" spans="1:64" ht="13.5" customHeight="1" x14ac:dyDescent="0.2">
      <c r="A18" s="6"/>
      <c r="C18" s="7" t="s">
        <v>49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>
        <v>0</v>
      </c>
      <c r="AB18" s="21">
        <v>1</v>
      </c>
      <c r="AC18" s="21">
        <v>0</v>
      </c>
      <c r="AD18" s="21">
        <v>0</v>
      </c>
      <c r="AE18" s="21">
        <v>4</v>
      </c>
      <c r="AF18" s="21">
        <v>0</v>
      </c>
      <c r="AG18" s="21">
        <v>0</v>
      </c>
      <c r="AH18" s="21">
        <v>2</v>
      </c>
      <c r="AI18" s="21">
        <v>0</v>
      </c>
      <c r="AJ18" s="21">
        <v>1</v>
      </c>
      <c r="AK18" s="21">
        <v>0</v>
      </c>
      <c r="AL18" s="21">
        <v>0</v>
      </c>
      <c r="AM18" s="21">
        <v>2</v>
      </c>
      <c r="AN18" s="21">
        <v>1</v>
      </c>
      <c r="AO18" s="21">
        <v>0</v>
      </c>
      <c r="AP18" s="21">
        <v>0</v>
      </c>
      <c r="AQ18" s="21">
        <v>0</v>
      </c>
      <c r="AR18" s="21">
        <v>1</v>
      </c>
      <c r="AS18" s="21">
        <v>0</v>
      </c>
      <c r="AT18" s="21">
        <v>0</v>
      </c>
      <c r="AU18" s="21">
        <v>2</v>
      </c>
      <c r="AV18" s="21">
        <v>0</v>
      </c>
      <c r="AW18" s="21">
        <v>1</v>
      </c>
      <c r="AX18" s="21">
        <v>2</v>
      </c>
      <c r="AY18" s="21">
        <v>0</v>
      </c>
      <c r="AZ18" s="21">
        <v>1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1">
        <v>1</v>
      </c>
      <c r="BG18" s="21">
        <v>2</v>
      </c>
      <c r="BH18" s="21">
        <v>3</v>
      </c>
      <c r="BI18" s="21">
        <v>4</v>
      </c>
      <c r="BJ18" s="21">
        <v>3</v>
      </c>
      <c r="BK18" s="21">
        <v>0</v>
      </c>
      <c r="BL18" s="5"/>
    </row>
    <row r="19" spans="1:64" ht="13.5" customHeight="1" x14ac:dyDescent="0.2">
      <c r="A19" s="6"/>
      <c r="C19" s="7" t="s">
        <v>50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>
        <v>33</v>
      </c>
      <c r="AB19" s="21">
        <v>25</v>
      </c>
      <c r="AC19" s="21">
        <v>20</v>
      </c>
      <c r="AD19" s="21">
        <v>30</v>
      </c>
      <c r="AE19" s="21">
        <v>30</v>
      </c>
      <c r="AF19" s="21">
        <v>28</v>
      </c>
      <c r="AG19" s="21">
        <v>26</v>
      </c>
      <c r="AH19" s="21">
        <v>27</v>
      </c>
      <c r="AI19" s="21">
        <v>22</v>
      </c>
      <c r="AJ19" s="21">
        <v>23</v>
      </c>
      <c r="AK19" s="21">
        <v>17</v>
      </c>
      <c r="AL19" s="21">
        <v>25</v>
      </c>
      <c r="AM19" s="21">
        <v>27</v>
      </c>
      <c r="AN19" s="21">
        <v>21</v>
      </c>
      <c r="AO19" s="21">
        <v>24</v>
      </c>
      <c r="AP19" s="21">
        <v>14</v>
      </c>
      <c r="AQ19" s="21">
        <v>27</v>
      </c>
      <c r="AR19" s="21">
        <v>19</v>
      </c>
      <c r="AS19" s="21">
        <v>4</v>
      </c>
      <c r="AT19" s="21">
        <v>15</v>
      </c>
      <c r="AU19" s="21">
        <v>31</v>
      </c>
      <c r="AV19" s="21">
        <v>12</v>
      </c>
      <c r="AW19" s="21">
        <v>20</v>
      </c>
      <c r="AX19" s="21">
        <v>12</v>
      </c>
      <c r="AY19" s="21">
        <v>8</v>
      </c>
      <c r="AZ19" s="21">
        <v>12</v>
      </c>
      <c r="BA19" s="21">
        <v>9</v>
      </c>
      <c r="BB19" s="21">
        <v>6</v>
      </c>
      <c r="BC19" s="21">
        <v>10</v>
      </c>
      <c r="BD19" s="21">
        <v>9</v>
      </c>
      <c r="BE19" s="21">
        <v>10</v>
      </c>
      <c r="BF19" s="21">
        <v>11</v>
      </c>
      <c r="BG19" s="21">
        <v>2</v>
      </c>
      <c r="BH19" s="21">
        <v>5</v>
      </c>
      <c r="BI19" s="21">
        <v>1</v>
      </c>
      <c r="BJ19" s="21">
        <v>8</v>
      </c>
      <c r="BK19" s="21">
        <v>9</v>
      </c>
      <c r="BL19" s="5"/>
    </row>
    <row r="20" spans="1:64" ht="13.5" customHeight="1" x14ac:dyDescent="0.2">
      <c r="A20" s="6"/>
      <c r="C20" s="7" t="s">
        <v>80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>
        <v>12</v>
      </c>
      <c r="AB20" s="21">
        <v>12</v>
      </c>
      <c r="AC20" s="21">
        <v>19</v>
      </c>
      <c r="AD20" s="21">
        <v>12</v>
      </c>
      <c r="AE20" s="21">
        <v>12</v>
      </c>
      <c r="AF20" s="21">
        <v>9</v>
      </c>
      <c r="AG20" s="21">
        <v>4</v>
      </c>
      <c r="AH20" s="21">
        <v>12</v>
      </c>
      <c r="AI20" s="21">
        <v>9</v>
      </c>
      <c r="AJ20" s="21">
        <v>8</v>
      </c>
      <c r="AK20" s="21">
        <v>7</v>
      </c>
      <c r="AL20" s="21">
        <v>8</v>
      </c>
      <c r="AM20" s="21">
        <v>1</v>
      </c>
      <c r="AN20" s="21">
        <v>8</v>
      </c>
      <c r="AO20" s="21">
        <v>8</v>
      </c>
      <c r="AP20" s="21">
        <v>6</v>
      </c>
      <c r="AQ20" s="21">
        <v>4</v>
      </c>
      <c r="AR20" s="21">
        <v>2</v>
      </c>
      <c r="AS20" s="21">
        <v>5</v>
      </c>
      <c r="AT20" s="21">
        <v>10</v>
      </c>
      <c r="AU20" s="21">
        <v>5</v>
      </c>
      <c r="AV20" s="21">
        <v>10</v>
      </c>
      <c r="AW20" s="21">
        <v>7</v>
      </c>
      <c r="AX20" s="21">
        <v>7</v>
      </c>
      <c r="AY20" s="21">
        <v>2</v>
      </c>
      <c r="AZ20" s="21">
        <v>4</v>
      </c>
      <c r="BA20" s="21">
        <v>2</v>
      </c>
      <c r="BB20" s="21">
        <v>3</v>
      </c>
      <c r="BC20" s="21">
        <v>2</v>
      </c>
      <c r="BD20" s="21">
        <v>3</v>
      </c>
      <c r="BE20" s="21">
        <v>4</v>
      </c>
      <c r="BF20" s="21">
        <v>2</v>
      </c>
      <c r="BG20" s="21">
        <v>9</v>
      </c>
      <c r="BH20" s="21">
        <v>4</v>
      </c>
      <c r="BI20" s="21">
        <v>4</v>
      </c>
      <c r="BJ20" s="21">
        <v>2</v>
      </c>
      <c r="BK20" s="21">
        <v>4</v>
      </c>
      <c r="BL20" s="5"/>
    </row>
    <row r="21" spans="1:64" ht="13.5" customHeight="1" x14ac:dyDescent="0.2">
      <c r="A21" s="6"/>
      <c r="C21" s="7" t="s">
        <v>81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>
        <v>12</v>
      </c>
      <c r="AB21" s="21">
        <v>12</v>
      </c>
      <c r="AC21" s="21">
        <v>10</v>
      </c>
      <c r="AD21" s="21">
        <v>9</v>
      </c>
      <c r="AE21" s="21">
        <v>17</v>
      </c>
      <c r="AF21" s="21">
        <v>16</v>
      </c>
      <c r="AG21" s="21">
        <v>13</v>
      </c>
      <c r="AH21" s="21">
        <v>9</v>
      </c>
      <c r="AI21" s="21">
        <v>12</v>
      </c>
      <c r="AJ21" s="21">
        <v>11</v>
      </c>
      <c r="AK21" s="21">
        <v>11</v>
      </c>
      <c r="AL21" s="21">
        <v>15</v>
      </c>
      <c r="AM21" s="21">
        <v>11</v>
      </c>
      <c r="AN21" s="21">
        <v>19</v>
      </c>
      <c r="AO21" s="21">
        <v>16</v>
      </c>
      <c r="AP21" s="21">
        <v>12</v>
      </c>
      <c r="AQ21" s="21">
        <v>12</v>
      </c>
      <c r="AR21" s="21">
        <v>8</v>
      </c>
      <c r="AS21" s="21">
        <v>12</v>
      </c>
      <c r="AT21" s="21">
        <v>8</v>
      </c>
      <c r="AU21" s="21">
        <v>13</v>
      </c>
      <c r="AV21" s="21">
        <v>3</v>
      </c>
      <c r="AW21" s="21">
        <v>5</v>
      </c>
      <c r="AX21" s="21">
        <v>5</v>
      </c>
      <c r="AY21" s="21">
        <v>9</v>
      </c>
      <c r="AZ21" s="21">
        <v>4</v>
      </c>
      <c r="BA21" s="21">
        <v>5</v>
      </c>
      <c r="BB21" s="21">
        <v>4</v>
      </c>
      <c r="BC21" s="21">
        <v>7</v>
      </c>
      <c r="BD21" s="21">
        <v>9</v>
      </c>
      <c r="BE21" s="21">
        <v>6</v>
      </c>
      <c r="BF21" s="21">
        <v>9</v>
      </c>
      <c r="BG21" s="21">
        <v>10</v>
      </c>
      <c r="BH21" s="21">
        <v>5</v>
      </c>
      <c r="BI21" s="21">
        <v>7</v>
      </c>
      <c r="BJ21" s="21">
        <v>2</v>
      </c>
      <c r="BK21" s="21">
        <v>2</v>
      </c>
      <c r="BL21" s="5"/>
    </row>
    <row r="22" spans="1:64" ht="13.5" customHeight="1" x14ac:dyDescent="0.2">
      <c r="A22" s="6"/>
      <c r="C22" s="7" t="s">
        <v>82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>
        <v>41</v>
      </c>
      <c r="AB22" s="21">
        <v>63</v>
      </c>
      <c r="AC22" s="21">
        <v>42</v>
      </c>
      <c r="AD22" s="21">
        <v>27</v>
      </c>
      <c r="AE22" s="21">
        <v>30</v>
      </c>
      <c r="AF22" s="21">
        <v>50</v>
      </c>
      <c r="AG22" s="21">
        <v>35</v>
      </c>
      <c r="AH22" s="21">
        <v>24</v>
      </c>
      <c r="AI22" s="21">
        <v>34</v>
      </c>
      <c r="AJ22" s="21">
        <v>24</v>
      </c>
      <c r="AK22" s="21">
        <v>29</v>
      </c>
      <c r="AL22" s="21">
        <v>29</v>
      </c>
      <c r="AM22" s="21">
        <v>29</v>
      </c>
      <c r="AN22" s="21">
        <v>28</v>
      </c>
      <c r="AO22" s="21">
        <v>26</v>
      </c>
      <c r="AP22" s="21">
        <v>30</v>
      </c>
      <c r="AQ22" s="21">
        <v>26</v>
      </c>
      <c r="AR22" s="21">
        <v>30</v>
      </c>
      <c r="AS22" s="21">
        <v>17</v>
      </c>
      <c r="AT22" s="21">
        <v>21</v>
      </c>
      <c r="AU22" s="21">
        <v>20</v>
      </c>
      <c r="AV22" s="21">
        <v>18</v>
      </c>
      <c r="AW22" s="21">
        <v>33</v>
      </c>
      <c r="AX22" s="21">
        <v>18</v>
      </c>
      <c r="AY22" s="21">
        <v>21</v>
      </c>
      <c r="AZ22" s="21">
        <v>13</v>
      </c>
      <c r="BA22" s="21">
        <v>13</v>
      </c>
      <c r="BB22" s="21">
        <v>9</v>
      </c>
      <c r="BC22" s="21">
        <v>17</v>
      </c>
      <c r="BD22" s="21">
        <v>14</v>
      </c>
      <c r="BE22" s="21">
        <v>20</v>
      </c>
      <c r="BF22" s="21">
        <v>23</v>
      </c>
      <c r="BG22" s="21">
        <v>17</v>
      </c>
      <c r="BH22" s="21">
        <v>25</v>
      </c>
      <c r="BI22" s="21">
        <v>8</v>
      </c>
      <c r="BJ22" s="21">
        <v>10</v>
      </c>
      <c r="BK22" s="21">
        <v>9</v>
      </c>
      <c r="BL22" s="5"/>
    </row>
    <row r="23" spans="1:64" ht="13.5" customHeight="1" x14ac:dyDescent="0.2">
      <c r="A23" s="6"/>
      <c r="C23" s="7" t="s">
        <v>83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>
        <v>13</v>
      </c>
      <c r="AB23" s="21">
        <v>12</v>
      </c>
      <c r="AC23" s="21">
        <v>16</v>
      </c>
      <c r="AD23" s="21">
        <v>11</v>
      </c>
      <c r="AE23" s="21">
        <v>15</v>
      </c>
      <c r="AF23" s="21">
        <v>15</v>
      </c>
      <c r="AG23" s="21">
        <v>18</v>
      </c>
      <c r="AH23" s="21">
        <v>10</v>
      </c>
      <c r="AI23" s="21">
        <v>11</v>
      </c>
      <c r="AJ23" s="21">
        <v>18</v>
      </c>
      <c r="AK23" s="21">
        <v>20</v>
      </c>
      <c r="AL23" s="21">
        <v>17</v>
      </c>
      <c r="AM23" s="21">
        <v>15</v>
      </c>
      <c r="AN23" s="21">
        <v>21</v>
      </c>
      <c r="AO23" s="21">
        <v>21</v>
      </c>
      <c r="AP23" s="21">
        <v>15</v>
      </c>
      <c r="AQ23" s="21">
        <v>14</v>
      </c>
      <c r="AR23" s="21">
        <v>11</v>
      </c>
      <c r="AS23" s="21">
        <v>8</v>
      </c>
      <c r="AT23" s="21">
        <v>20</v>
      </c>
      <c r="AU23" s="21">
        <v>19</v>
      </c>
      <c r="AV23" s="21">
        <v>23</v>
      </c>
      <c r="AW23" s="21">
        <v>17</v>
      </c>
      <c r="AX23" s="21">
        <v>22</v>
      </c>
      <c r="AY23" s="21">
        <v>9</v>
      </c>
      <c r="AZ23" s="21">
        <v>14</v>
      </c>
      <c r="BA23" s="21">
        <v>9</v>
      </c>
      <c r="BB23" s="21">
        <v>13</v>
      </c>
      <c r="BC23" s="21">
        <v>3</v>
      </c>
      <c r="BD23" s="21">
        <v>6</v>
      </c>
      <c r="BE23" s="21">
        <v>16</v>
      </c>
      <c r="BF23" s="21">
        <v>8</v>
      </c>
      <c r="BG23" s="21">
        <v>12</v>
      </c>
      <c r="BH23" s="21">
        <v>4</v>
      </c>
      <c r="BI23" s="21">
        <v>5</v>
      </c>
      <c r="BJ23" s="21">
        <v>7</v>
      </c>
      <c r="BK23" s="21">
        <v>7</v>
      </c>
      <c r="BL23" s="5"/>
    </row>
    <row r="24" spans="1:64" ht="13.5" customHeight="1" x14ac:dyDescent="0.2">
      <c r="A24" s="6"/>
      <c r="C24" s="7" t="s">
        <v>84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>
        <v>23</v>
      </c>
      <c r="AB24" s="21">
        <v>42</v>
      </c>
      <c r="AC24" s="21">
        <v>17</v>
      </c>
      <c r="AD24" s="21">
        <v>29</v>
      </c>
      <c r="AE24" s="21">
        <v>27</v>
      </c>
      <c r="AF24" s="21">
        <v>14</v>
      </c>
      <c r="AG24" s="21">
        <v>24</v>
      </c>
      <c r="AH24" s="21">
        <v>22</v>
      </c>
      <c r="AI24" s="21">
        <v>21</v>
      </c>
      <c r="AJ24" s="21">
        <v>15</v>
      </c>
      <c r="AK24" s="21">
        <v>22</v>
      </c>
      <c r="AL24" s="21">
        <v>19</v>
      </c>
      <c r="AM24" s="21">
        <v>32</v>
      </c>
      <c r="AN24" s="21">
        <v>23</v>
      </c>
      <c r="AO24" s="21">
        <v>23</v>
      </c>
      <c r="AP24" s="21">
        <v>24</v>
      </c>
      <c r="AQ24" s="21">
        <v>20</v>
      </c>
      <c r="AR24" s="21">
        <v>23</v>
      </c>
      <c r="AS24" s="21">
        <v>19</v>
      </c>
      <c r="AT24" s="21">
        <v>25</v>
      </c>
      <c r="AU24" s="21">
        <v>20</v>
      </c>
      <c r="AV24" s="21">
        <v>27</v>
      </c>
      <c r="AW24" s="21">
        <v>21</v>
      </c>
      <c r="AX24" s="21">
        <v>24</v>
      </c>
      <c r="AY24" s="21">
        <v>22</v>
      </c>
      <c r="AZ24" s="21">
        <v>13</v>
      </c>
      <c r="BA24" s="21">
        <v>16</v>
      </c>
      <c r="BB24" s="21">
        <v>17</v>
      </c>
      <c r="BC24" s="21">
        <v>8</v>
      </c>
      <c r="BD24" s="21">
        <v>11</v>
      </c>
      <c r="BE24" s="21">
        <v>11</v>
      </c>
      <c r="BF24" s="21">
        <v>14</v>
      </c>
      <c r="BG24" s="21">
        <v>8</v>
      </c>
      <c r="BH24" s="21">
        <v>6</v>
      </c>
      <c r="BI24" s="21">
        <v>8</v>
      </c>
      <c r="BJ24" s="21">
        <v>7</v>
      </c>
      <c r="BK24" s="21">
        <v>11</v>
      </c>
      <c r="BL24" s="5"/>
    </row>
    <row r="25" spans="1:64" ht="13.5" customHeight="1" x14ac:dyDescent="0.2">
      <c r="A25" s="6"/>
      <c r="C25" s="7" t="s">
        <v>51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2">
        <v>93</v>
      </c>
      <c r="AB25" s="22">
        <v>85</v>
      </c>
      <c r="AC25" s="22">
        <v>100</v>
      </c>
      <c r="AD25" s="22">
        <v>84</v>
      </c>
      <c r="AE25" s="22">
        <v>68</v>
      </c>
      <c r="AF25" s="22">
        <v>72</v>
      </c>
      <c r="AG25" s="22">
        <v>60</v>
      </c>
      <c r="AH25" s="22">
        <v>46</v>
      </c>
      <c r="AI25" s="22">
        <v>26</v>
      </c>
      <c r="AJ25" s="22">
        <v>49</v>
      </c>
      <c r="AK25" s="22">
        <v>41</v>
      </c>
      <c r="AL25" s="22">
        <v>42</v>
      </c>
      <c r="AM25" s="22">
        <v>42</v>
      </c>
      <c r="AN25" s="22">
        <v>51</v>
      </c>
      <c r="AO25" s="22">
        <v>32</v>
      </c>
      <c r="AP25" s="22">
        <v>62</v>
      </c>
      <c r="AQ25" s="22">
        <v>47</v>
      </c>
      <c r="AR25" s="22">
        <v>47</v>
      </c>
      <c r="AS25" s="22">
        <v>27</v>
      </c>
      <c r="AT25" s="22">
        <v>47</v>
      </c>
      <c r="AU25" s="22">
        <v>33</v>
      </c>
      <c r="AV25" s="22">
        <v>41</v>
      </c>
      <c r="AW25" s="22">
        <v>51</v>
      </c>
      <c r="AX25" s="22">
        <v>41</v>
      </c>
      <c r="AY25" s="22">
        <v>28</v>
      </c>
      <c r="AZ25" s="22">
        <v>32</v>
      </c>
      <c r="BA25" s="22">
        <v>22</v>
      </c>
      <c r="BB25" s="22">
        <v>21</v>
      </c>
      <c r="BC25" s="22">
        <v>13</v>
      </c>
      <c r="BD25" s="22">
        <v>17</v>
      </c>
      <c r="BE25" s="22">
        <v>42</v>
      </c>
      <c r="BF25" s="22">
        <v>34</v>
      </c>
      <c r="BG25" s="22">
        <v>37</v>
      </c>
      <c r="BH25" s="22">
        <v>25</v>
      </c>
      <c r="BI25" s="22">
        <v>17</v>
      </c>
      <c r="BJ25" s="22">
        <v>26</v>
      </c>
      <c r="BK25" s="22">
        <v>24</v>
      </c>
      <c r="BL25" s="5"/>
    </row>
    <row r="26" spans="1:64" ht="13.5" customHeight="1" x14ac:dyDescent="0.2">
      <c r="A26" s="6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>
        <f t="shared" ref="AA26:AH26" si="8">SUM(AA17:AA25)</f>
        <v>269</v>
      </c>
      <c r="AB26" s="21">
        <f t="shared" si="8"/>
        <v>301</v>
      </c>
      <c r="AC26" s="21">
        <f t="shared" si="8"/>
        <v>276</v>
      </c>
      <c r="AD26" s="21">
        <f t="shared" si="8"/>
        <v>243</v>
      </c>
      <c r="AE26" s="21">
        <f t="shared" si="8"/>
        <v>233</v>
      </c>
      <c r="AF26" s="21">
        <f t="shared" si="8"/>
        <v>237</v>
      </c>
      <c r="AG26" s="21">
        <f t="shared" si="8"/>
        <v>207</v>
      </c>
      <c r="AH26" s="21">
        <f t="shared" si="8"/>
        <v>172</v>
      </c>
      <c r="AI26" s="21">
        <f t="shared" ref="AI26:AU26" si="9">SUM(AI17:AI25)</f>
        <v>162</v>
      </c>
      <c r="AJ26" s="21">
        <f t="shared" si="9"/>
        <v>170</v>
      </c>
      <c r="AK26" s="21">
        <f t="shared" si="9"/>
        <v>167</v>
      </c>
      <c r="AL26" s="21">
        <f>SUM(AL17:AL25)</f>
        <v>183</v>
      </c>
      <c r="AM26" s="21">
        <f t="shared" si="9"/>
        <v>189</v>
      </c>
      <c r="AN26" s="21">
        <f t="shared" si="9"/>
        <v>208</v>
      </c>
      <c r="AO26" s="21">
        <f t="shared" si="9"/>
        <v>183</v>
      </c>
      <c r="AP26" s="21">
        <f t="shared" si="9"/>
        <v>186</v>
      </c>
      <c r="AQ26" s="21">
        <f t="shared" si="9"/>
        <v>204</v>
      </c>
      <c r="AR26" s="21">
        <f t="shared" si="9"/>
        <v>160</v>
      </c>
      <c r="AS26" s="21">
        <f t="shared" si="9"/>
        <v>108</v>
      </c>
      <c r="AT26" s="21">
        <f>SUM(AT17:AT25)</f>
        <v>171</v>
      </c>
      <c r="AU26" s="21">
        <f t="shared" si="9"/>
        <v>168</v>
      </c>
      <c r="AV26" s="21">
        <f t="shared" ref="AV26:BA26" si="10">SUM(AV17:AV25)</f>
        <v>155</v>
      </c>
      <c r="AW26" s="21">
        <f t="shared" si="10"/>
        <v>175</v>
      </c>
      <c r="AX26" s="21">
        <f t="shared" si="10"/>
        <v>152</v>
      </c>
      <c r="AY26" s="21">
        <f t="shared" si="10"/>
        <v>118</v>
      </c>
      <c r="AZ26" s="21">
        <f t="shared" si="10"/>
        <v>113</v>
      </c>
      <c r="BA26" s="21">
        <f t="shared" si="10"/>
        <v>89</v>
      </c>
      <c r="BB26" s="21">
        <f t="shared" ref="BB26:BC26" si="11">SUM(BB17:BB25)</f>
        <v>87</v>
      </c>
      <c r="BC26" s="21">
        <f t="shared" si="11"/>
        <v>71</v>
      </c>
      <c r="BD26" s="21">
        <f t="shared" ref="BD26:BE26" si="12">SUM(BD17:BD25)</f>
        <v>85</v>
      </c>
      <c r="BE26" s="21">
        <f t="shared" si="12"/>
        <v>123</v>
      </c>
      <c r="BF26" s="21">
        <f t="shared" ref="BF26:BG26" si="13">SUM(BF17:BF25)</f>
        <v>114</v>
      </c>
      <c r="BG26" s="21">
        <f t="shared" si="13"/>
        <v>108</v>
      </c>
      <c r="BH26" s="21">
        <f t="shared" ref="BH26:BI26" si="14">SUM(BH17:BH25)</f>
        <v>89</v>
      </c>
      <c r="BI26" s="21">
        <f t="shared" si="14"/>
        <v>70</v>
      </c>
      <c r="BJ26" s="21">
        <f t="shared" ref="BJ26:BK26" si="15">SUM(BJ17:BJ25)</f>
        <v>79</v>
      </c>
      <c r="BK26" s="21">
        <f t="shared" si="15"/>
        <v>75</v>
      </c>
      <c r="BL26" s="5"/>
    </row>
    <row r="27" spans="1:64" ht="13.5" customHeight="1" x14ac:dyDescent="0.2">
      <c r="A27" s="6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5"/>
    </row>
    <row r="28" spans="1:64" ht="13.5" customHeight="1" x14ac:dyDescent="0.2">
      <c r="A28" s="6"/>
      <c r="B28" s="17" t="s">
        <v>91</v>
      </c>
      <c r="C28" s="18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5"/>
    </row>
    <row r="29" spans="1:64" ht="13.5" customHeight="1" x14ac:dyDescent="0.2">
      <c r="A29" s="6"/>
      <c r="C29" s="7" t="s">
        <v>52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8"/>
      <c r="AB29" s="28"/>
      <c r="AC29" s="28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21">
        <v>11</v>
      </c>
      <c r="AQ29" s="21">
        <v>6</v>
      </c>
      <c r="AR29" s="21">
        <v>5</v>
      </c>
      <c r="AS29" s="21">
        <v>2</v>
      </c>
      <c r="AT29" s="21">
        <v>16</v>
      </c>
      <c r="AU29" s="21">
        <v>5</v>
      </c>
      <c r="AV29" s="21">
        <v>7</v>
      </c>
      <c r="AW29" s="21">
        <v>5</v>
      </c>
      <c r="AX29" s="21">
        <v>4</v>
      </c>
      <c r="AY29" s="21">
        <v>10</v>
      </c>
      <c r="AZ29" s="21">
        <v>5</v>
      </c>
      <c r="BA29" s="21">
        <v>5</v>
      </c>
      <c r="BB29" s="21">
        <v>3</v>
      </c>
      <c r="BC29" s="21">
        <v>2</v>
      </c>
      <c r="BD29" s="21">
        <v>3</v>
      </c>
      <c r="BE29" s="21">
        <v>3</v>
      </c>
      <c r="BF29" s="21">
        <v>8</v>
      </c>
      <c r="BG29" s="21">
        <v>2</v>
      </c>
      <c r="BH29" s="21">
        <v>2</v>
      </c>
      <c r="BI29" s="21">
        <v>4</v>
      </c>
      <c r="BJ29" s="21">
        <v>3</v>
      </c>
      <c r="BK29" s="21">
        <v>3</v>
      </c>
      <c r="BL29" s="5"/>
    </row>
    <row r="30" spans="1:64" ht="13.5" customHeight="1" x14ac:dyDescent="0.2">
      <c r="A30" s="6"/>
      <c r="C30" s="7" t="s">
        <v>53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>
        <v>4</v>
      </c>
      <c r="AB30" s="21">
        <v>6</v>
      </c>
      <c r="AC30" s="21">
        <v>4</v>
      </c>
      <c r="AD30" s="21">
        <v>1</v>
      </c>
      <c r="AE30" s="21">
        <v>3</v>
      </c>
      <c r="AF30" s="21">
        <v>1</v>
      </c>
      <c r="AG30" s="21">
        <v>6</v>
      </c>
      <c r="AH30" s="21">
        <v>1</v>
      </c>
      <c r="AI30" s="21">
        <v>3</v>
      </c>
      <c r="AJ30" s="21">
        <v>0</v>
      </c>
      <c r="AK30" s="21">
        <v>4</v>
      </c>
      <c r="AL30" s="21">
        <v>4</v>
      </c>
      <c r="AM30" s="21">
        <v>0</v>
      </c>
      <c r="AN30" s="21">
        <v>2</v>
      </c>
      <c r="AO30" s="21">
        <v>6</v>
      </c>
      <c r="AP30" s="21">
        <v>5</v>
      </c>
      <c r="AQ30" s="21">
        <v>6</v>
      </c>
      <c r="AR30" s="21">
        <v>3</v>
      </c>
      <c r="AS30" s="21">
        <v>1</v>
      </c>
      <c r="AT30" s="21">
        <v>4</v>
      </c>
      <c r="AU30" s="21">
        <v>5</v>
      </c>
      <c r="AV30" s="21">
        <v>12</v>
      </c>
      <c r="AW30" s="21">
        <v>1</v>
      </c>
      <c r="AX30" s="21">
        <v>4</v>
      </c>
      <c r="AY30" s="21">
        <v>5</v>
      </c>
      <c r="AZ30" s="21">
        <v>7</v>
      </c>
      <c r="BA30" s="21">
        <v>7</v>
      </c>
      <c r="BB30" s="21">
        <v>3</v>
      </c>
      <c r="BC30" s="21">
        <v>2</v>
      </c>
      <c r="BD30" s="21">
        <v>4</v>
      </c>
      <c r="BE30" s="21">
        <v>6</v>
      </c>
      <c r="BF30" s="21">
        <v>3</v>
      </c>
      <c r="BG30" s="21">
        <v>5</v>
      </c>
      <c r="BH30" s="21">
        <v>6</v>
      </c>
      <c r="BI30" s="21">
        <v>0</v>
      </c>
      <c r="BJ30" s="21">
        <v>2</v>
      </c>
      <c r="BK30" s="21">
        <v>7</v>
      </c>
      <c r="BL30" s="5"/>
    </row>
    <row r="31" spans="1:64" ht="13.5" customHeight="1" x14ac:dyDescent="0.2">
      <c r="A31" s="6"/>
      <c r="C31" s="7" t="s">
        <v>54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>
        <v>34</v>
      </c>
      <c r="AB31" s="21">
        <v>33</v>
      </c>
      <c r="AC31" s="21">
        <v>25</v>
      </c>
      <c r="AD31" s="21">
        <v>25</v>
      </c>
      <c r="AE31" s="21">
        <v>24</v>
      </c>
      <c r="AF31" s="21">
        <v>27</v>
      </c>
      <c r="AG31" s="21">
        <v>26</v>
      </c>
      <c r="AH31" s="21">
        <v>20</v>
      </c>
      <c r="AI31" s="21">
        <v>28</v>
      </c>
      <c r="AJ31" s="21">
        <v>25</v>
      </c>
      <c r="AK31" s="21">
        <v>25</v>
      </c>
      <c r="AL31" s="21">
        <v>24</v>
      </c>
      <c r="AM31" s="21">
        <v>21</v>
      </c>
      <c r="AN31" s="21">
        <v>30</v>
      </c>
      <c r="AO31" s="21">
        <v>16</v>
      </c>
      <c r="AP31" s="21">
        <v>37</v>
      </c>
      <c r="AQ31" s="21">
        <v>32</v>
      </c>
      <c r="AR31" s="21">
        <v>31</v>
      </c>
      <c r="AS31" s="21">
        <v>14</v>
      </c>
      <c r="AT31" s="21">
        <v>18</v>
      </c>
      <c r="AU31" s="21">
        <v>21</v>
      </c>
      <c r="AV31" s="21">
        <v>22</v>
      </c>
      <c r="AW31" s="21">
        <v>30</v>
      </c>
      <c r="AX31" s="21">
        <v>33</v>
      </c>
      <c r="AY31" s="21">
        <v>20</v>
      </c>
      <c r="AZ31" s="21">
        <v>1</v>
      </c>
      <c r="BA31" s="21">
        <v>27</v>
      </c>
      <c r="BB31" s="21">
        <v>22</v>
      </c>
      <c r="BC31" s="21">
        <v>19</v>
      </c>
      <c r="BD31" s="21">
        <v>11</v>
      </c>
      <c r="BE31" s="21">
        <v>17</v>
      </c>
      <c r="BF31" s="21">
        <v>12</v>
      </c>
      <c r="BG31" s="21">
        <v>21</v>
      </c>
      <c r="BH31" s="21">
        <v>29</v>
      </c>
      <c r="BI31" s="21">
        <v>22</v>
      </c>
      <c r="BJ31" s="21">
        <v>19</v>
      </c>
      <c r="BK31" s="21">
        <v>21</v>
      </c>
      <c r="BL31" s="5"/>
    </row>
    <row r="32" spans="1:64" ht="13.5" customHeight="1" x14ac:dyDescent="0.2">
      <c r="A32" s="6"/>
      <c r="C32" s="7" t="s">
        <v>88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8"/>
      <c r="AB32" s="28"/>
      <c r="AC32" s="28"/>
      <c r="AD32" s="1"/>
      <c r="AE32" s="1"/>
      <c r="AF32" s="1"/>
      <c r="AG32" s="1"/>
      <c r="AH32" s="1"/>
      <c r="AI32" s="1"/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24</v>
      </c>
      <c r="AQ32" s="21">
        <v>20</v>
      </c>
      <c r="AR32" s="21">
        <v>11</v>
      </c>
      <c r="AS32" s="21">
        <v>6</v>
      </c>
      <c r="AT32" s="21">
        <v>8</v>
      </c>
      <c r="AU32" s="21">
        <v>8</v>
      </c>
      <c r="AV32" s="21">
        <v>13</v>
      </c>
      <c r="AW32" s="21">
        <v>18</v>
      </c>
      <c r="AX32" s="21">
        <v>12</v>
      </c>
      <c r="AY32" s="21">
        <v>23</v>
      </c>
      <c r="AZ32" s="21">
        <v>8</v>
      </c>
      <c r="BA32" s="21">
        <v>14</v>
      </c>
      <c r="BB32" s="21">
        <v>18</v>
      </c>
      <c r="BC32" s="21">
        <v>10</v>
      </c>
      <c r="BD32" s="21">
        <v>13</v>
      </c>
      <c r="BE32" s="21">
        <v>20</v>
      </c>
      <c r="BF32" s="21">
        <v>29</v>
      </c>
      <c r="BG32" s="21">
        <v>15</v>
      </c>
      <c r="BH32" s="21">
        <v>27</v>
      </c>
      <c r="BI32" s="21">
        <v>20</v>
      </c>
      <c r="BJ32" s="21">
        <v>21</v>
      </c>
      <c r="BK32" s="21">
        <v>26</v>
      </c>
      <c r="BL32" s="5"/>
    </row>
    <row r="33" spans="1:64" ht="13.5" customHeight="1" x14ac:dyDescent="0.2">
      <c r="A33" s="6"/>
      <c r="C33" s="7" t="s">
        <v>55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>
        <v>18</v>
      </c>
      <c r="AB33" s="21">
        <v>17</v>
      </c>
      <c r="AC33" s="21">
        <v>20</v>
      </c>
      <c r="AD33" s="21">
        <v>15</v>
      </c>
      <c r="AE33" s="21">
        <v>13</v>
      </c>
      <c r="AF33" s="21">
        <v>15</v>
      </c>
      <c r="AG33" s="21">
        <v>19</v>
      </c>
      <c r="AH33" s="21">
        <v>16</v>
      </c>
      <c r="AI33" s="21">
        <v>7</v>
      </c>
      <c r="AJ33" s="21">
        <v>6</v>
      </c>
      <c r="AK33" s="21">
        <v>9</v>
      </c>
      <c r="AL33" s="21">
        <v>19</v>
      </c>
      <c r="AM33" s="21">
        <v>12</v>
      </c>
      <c r="AN33" s="21">
        <v>20</v>
      </c>
      <c r="AO33" s="21">
        <v>18</v>
      </c>
      <c r="AP33" s="21">
        <v>11</v>
      </c>
      <c r="AQ33" s="21">
        <v>16</v>
      </c>
      <c r="AR33" s="21">
        <v>19</v>
      </c>
      <c r="AS33" s="21">
        <v>17</v>
      </c>
      <c r="AT33" s="21">
        <v>20</v>
      </c>
      <c r="AU33" s="21">
        <v>17</v>
      </c>
      <c r="AV33" s="21">
        <v>12</v>
      </c>
      <c r="AW33" s="21">
        <v>25</v>
      </c>
      <c r="AX33" s="21">
        <v>16</v>
      </c>
      <c r="AY33" s="21">
        <v>16</v>
      </c>
      <c r="AZ33" s="21">
        <v>12</v>
      </c>
      <c r="BA33" s="21">
        <v>19</v>
      </c>
      <c r="BB33" s="21">
        <v>3</v>
      </c>
      <c r="BC33" s="21">
        <v>6</v>
      </c>
      <c r="BD33" s="21">
        <v>6</v>
      </c>
      <c r="BE33" s="21">
        <v>13</v>
      </c>
      <c r="BF33" s="21">
        <v>19</v>
      </c>
      <c r="BG33" s="21">
        <v>10</v>
      </c>
      <c r="BH33" s="21">
        <v>17</v>
      </c>
      <c r="BI33" s="21">
        <v>15</v>
      </c>
      <c r="BJ33" s="21">
        <v>20</v>
      </c>
      <c r="BK33" s="21">
        <v>16</v>
      </c>
      <c r="BL33" s="5"/>
    </row>
    <row r="34" spans="1:64" s="7" customFormat="1" ht="13.5" hidden="1" customHeight="1" x14ac:dyDescent="0.2">
      <c r="A34" s="6"/>
      <c r="C34" s="10" t="s">
        <v>56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4">
        <v>0</v>
      </c>
      <c r="AN34" s="24">
        <v>0</v>
      </c>
      <c r="AO34" s="24">
        <v>0</v>
      </c>
      <c r="AP34" s="25">
        <v>0</v>
      </c>
      <c r="AQ34" s="25">
        <v>0</v>
      </c>
      <c r="AR34" s="25">
        <v>0</v>
      </c>
      <c r="AS34" s="25">
        <v>5</v>
      </c>
      <c r="AT34" s="25">
        <v>5</v>
      </c>
      <c r="AU34" s="25">
        <v>10</v>
      </c>
      <c r="AV34" s="25">
        <v>8</v>
      </c>
      <c r="AW34" s="25">
        <v>2</v>
      </c>
      <c r="AX34" s="25">
        <v>4</v>
      </c>
      <c r="AY34" s="25">
        <v>5</v>
      </c>
      <c r="AZ34" s="25">
        <v>5</v>
      </c>
      <c r="BA34" s="25">
        <v>6</v>
      </c>
      <c r="BB34" s="25">
        <v>2</v>
      </c>
      <c r="BC34" s="25">
        <v>2</v>
      </c>
      <c r="BD34" s="25">
        <v>2</v>
      </c>
      <c r="BE34" s="25">
        <v>4</v>
      </c>
      <c r="BF34" s="25">
        <v>2</v>
      </c>
      <c r="BG34" s="25">
        <v>1</v>
      </c>
      <c r="BH34" s="25">
        <v>1</v>
      </c>
      <c r="BI34" s="25">
        <v>3</v>
      </c>
      <c r="BJ34" s="25">
        <v>1</v>
      </c>
      <c r="BK34" s="25">
        <v>2</v>
      </c>
      <c r="BL34" s="19"/>
    </row>
    <row r="35" spans="1:64" s="7" customFormat="1" ht="13.5" hidden="1" customHeight="1" x14ac:dyDescent="0.2">
      <c r="A35" s="6"/>
      <c r="C35" s="10" t="s">
        <v>87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4">
        <v>0</v>
      </c>
      <c r="AO35" s="24">
        <v>0</v>
      </c>
      <c r="AP35" s="25">
        <v>0</v>
      </c>
      <c r="AQ35" s="25">
        <v>0</v>
      </c>
      <c r="AR35" s="25">
        <v>0</v>
      </c>
      <c r="AS35" s="25">
        <v>0</v>
      </c>
      <c r="AT35" s="25">
        <v>0</v>
      </c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19"/>
    </row>
    <row r="36" spans="1:64" s="7" customFormat="1" ht="13.5" hidden="1" customHeight="1" x14ac:dyDescent="0.2">
      <c r="A36" s="6"/>
      <c r="C36" s="10" t="s">
        <v>57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>
        <v>28</v>
      </c>
      <c r="AB36" s="24">
        <v>45</v>
      </c>
      <c r="AC36" s="24">
        <v>43</v>
      </c>
      <c r="AD36" s="24">
        <v>41</v>
      </c>
      <c r="AE36" s="24">
        <v>40</v>
      </c>
      <c r="AF36" s="24">
        <v>38</v>
      </c>
      <c r="AG36" s="24">
        <v>26</v>
      </c>
      <c r="AH36" s="24">
        <v>40</v>
      </c>
      <c r="AI36" s="24">
        <v>32</v>
      </c>
      <c r="AJ36" s="24">
        <v>21</v>
      </c>
      <c r="AK36" s="24">
        <v>30</v>
      </c>
      <c r="AL36" s="24">
        <v>27</v>
      </c>
      <c r="AM36" s="24">
        <v>25</v>
      </c>
      <c r="AN36" s="24">
        <v>43</v>
      </c>
      <c r="AO36" s="24">
        <v>46</v>
      </c>
      <c r="AP36" s="24">
        <v>50</v>
      </c>
      <c r="AQ36" s="24">
        <v>50</v>
      </c>
      <c r="AR36" s="24">
        <v>55</v>
      </c>
      <c r="AS36" s="24">
        <v>34</v>
      </c>
      <c r="AT36" s="24">
        <v>33</v>
      </c>
      <c r="AU36" s="24">
        <v>40</v>
      </c>
      <c r="AV36" s="24">
        <v>28</v>
      </c>
      <c r="AW36" s="24">
        <v>35</v>
      </c>
      <c r="AX36" s="24">
        <v>35</v>
      </c>
      <c r="AY36" s="24">
        <v>28</v>
      </c>
      <c r="AZ36" s="24">
        <v>19</v>
      </c>
      <c r="BA36" s="24">
        <v>17</v>
      </c>
      <c r="BB36" s="24">
        <v>10</v>
      </c>
      <c r="BC36" s="24">
        <v>6</v>
      </c>
      <c r="BD36" s="24">
        <v>6</v>
      </c>
      <c r="BE36" s="24">
        <v>9</v>
      </c>
      <c r="BF36" s="24">
        <v>14</v>
      </c>
      <c r="BG36" s="24">
        <v>7</v>
      </c>
      <c r="BH36" s="24">
        <v>4</v>
      </c>
      <c r="BI36" s="24">
        <v>2</v>
      </c>
      <c r="BJ36" s="24">
        <v>9</v>
      </c>
      <c r="BK36" s="24">
        <v>2</v>
      </c>
      <c r="BL36" s="19"/>
    </row>
    <row r="37" spans="1:64" s="7" customFormat="1" ht="13.5" hidden="1" customHeight="1" x14ac:dyDescent="0.2">
      <c r="A37" s="6"/>
      <c r="C37" s="10" t="s">
        <v>58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>
        <v>17</v>
      </c>
      <c r="AB37" s="24">
        <v>18</v>
      </c>
      <c r="AC37" s="24">
        <v>11</v>
      </c>
      <c r="AD37" s="24">
        <v>20</v>
      </c>
      <c r="AE37" s="24">
        <v>11</v>
      </c>
      <c r="AF37" s="24">
        <v>23</v>
      </c>
      <c r="AG37" s="24">
        <v>25</v>
      </c>
      <c r="AH37" s="24">
        <v>6</v>
      </c>
      <c r="AI37" s="24">
        <v>15</v>
      </c>
      <c r="AJ37" s="24">
        <v>15</v>
      </c>
      <c r="AK37" s="24">
        <v>11</v>
      </c>
      <c r="AL37" s="24">
        <v>21</v>
      </c>
      <c r="AM37" s="24">
        <v>12</v>
      </c>
      <c r="AN37" s="24">
        <v>18</v>
      </c>
      <c r="AO37" s="24">
        <v>14</v>
      </c>
      <c r="AP37" s="24">
        <v>29</v>
      </c>
      <c r="AQ37" s="24">
        <v>26</v>
      </c>
      <c r="AR37" s="24">
        <v>12</v>
      </c>
      <c r="AS37" s="24">
        <v>16</v>
      </c>
      <c r="AT37" s="24">
        <v>21</v>
      </c>
      <c r="AU37" s="24">
        <v>20</v>
      </c>
      <c r="AV37" s="24">
        <v>27</v>
      </c>
      <c r="AW37" s="24">
        <v>21</v>
      </c>
      <c r="AX37" s="24">
        <v>26</v>
      </c>
      <c r="AY37" s="24">
        <v>19</v>
      </c>
      <c r="AZ37" s="24">
        <v>17</v>
      </c>
      <c r="BA37" s="24">
        <v>23</v>
      </c>
      <c r="BB37" s="24">
        <v>8</v>
      </c>
      <c r="BC37" s="24">
        <v>9</v>
      </c>
      <c r="BD37" s="24">
        <v>6</v>
      </c>
      <c r="BE37" s="24">
        <v>14</v>
      </c>
      <c r="BF37" s="24">
        <v>9</v>
      </c>
      <c r="BG37" s="24">
        <v>8</v>
      </c>
      <c r="BH37" s="24">
        <v>7</v>
      </c>
      <c r="BI37" s="24">
        <v>3</v>
      </c>
      <c r="BJ37" s="24">
        <v>19</v>
      </c>
      <c r="BK37" s="24">
        <v>16</v>
      </c>
      <c r="BL37" s="19"/>
    </row>
    <row r="38" spans="1:64" s="7" customFormat="1" ht="13.5" hidden="1" customHeight="1" x14ac:dyDescent="0.2">
      <c r="A38" s="6"/>
      <c r="C38" s="10" t="s">
        <v>59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>
        <v>12</v>
      </c>
      <c r="AB38" s="24">
        <v>11</v>
      </c>
      <c r="AC38" s="24">
        <v>13</v>
      </c>
      <c r="AD38" s="24">
        <v>12</v>
      </c>
      <c r="AE38" s="24">
        <v>10</v>
      </c>
      <c r="AF38" s="24">
        <v>7</v>
      </c>
      <c r="AG38" s="24">
        <v>13</v>
      </c>
      <c r="AH38" s="24">
        <v>6</v>
      </c>
      <c r="AI38" s="24">
        <v>3</v>
      </c>
      <c r="AJ38" s="24">
        <v>0</v>
      </c>
      <c r="AK38" s="24">
        <v>5</v>
      </c>
      <c r="AL38" s="24">
        <v>8</v>
      </c>
      <c r="AM38" s="24">
        <v>10</v>
      </c>
      <c r="AN38" s="24">
        <v>7</v>
      </c>
      <c r="AO38" s="24">
        <v>6</v>
      </c>
      <c r="AP38" s="24">
        <v>6</v>
      </c>
      <c r="AQ38" s="24">
        <v>2</v>
      </c>
      <c r="AR38" s="24">
        <v>2</v>
      </c>
      <c r="AS38" s="24">
        <v>2</v>
      </c>
      <c r="AT38" s="24">
        <v>5</v>
      </c>
      <c r="AU38" s="24">
        <v>5</v>
      </c>
      <c r="AV38" s="24">
        <v>7</v>
      </c>
      <c r="AW38" s="24">
        <v>5</v>
      </c>
      <c r="AX38" s="24">
        <v>3</v>
      </c>
      <c r="AY38" s="24">
        <v>5</v>
      </c>
      <c r="AZ38" s="24">
        <v>8</v>
      </c>
      <c r="BA38" s="24">
        <v>10</v>
      </c>
      <c r="BB38" s="24">
        <v>18</v>
      </c>
      <c r="BC38" s="24">
        <v>22</v>
      </c>
      <c r="BD38" s="24">
        <v>30</v>
      </c>
      <c r="BE38" s="24">
        <v>45</v>
      </c>
      <c r="BF38" s="24">
        <v>50</v>
      </c>
      <c r="BG38" s="24">
        <v>62</v>
      </c>
      <c r="BH38" s="24">
        <v>48</v>
      </c>
      <c r="BI38" s="24">
        <v>60</v>
      </c>
      <c r="BJ38" s="24">
        <v>44</v>
      </c>
      <c r="BK38" s="24">
        <v>44</v>
      </c>
      <c r="BL38" s="19"/>
    </row>
    <row r="39" spans="1:64" ht="13.5" customHeight="1" x14ac:dyDescent="0.2">
      <c r="A39" s="6"/>
      <c r="C39" s="7" t="s">
        <v>86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>
        <f>AA36+AA37+AA38</f>
        <v>57</v>
      </c>
      <c r="AB39" s="21">
        <f t="shared" ref="AB39:AK39" si="16">AB36+AB37+AB38</f>
        <v>74</v>
      </c>
      <c r="AC39" s="21">
        <f t="shared" si="16"/>
        <v>67</v>
      </c>
      <c r="AD39" s="21">
        <f t="shared" si="16"/>
        <v>73</v>
      </c>
      <c r="AE39" s="21">
        <f t="shared" si="16"/>
        <v>61</v>
      </c>
      <c r="AF39" s="21">
        <f t="shared" si="16"/>
        <v>68</v>
      </c>
      <c r="AG39" s="21">
        <f t="shared" si="16"/>
        <v>64</v>
      </c>
      <c r="AH39" s="21">
        <f t="shared" si="16"/>
        <v>52</v>
      </c>
      <c r="AI39" s="21">
        <f t="shared" si="16"/>
        <v>50</v>
      </c>
      <c r="AJ39" s="21">
        <f t="shared" si="16"/>
        <v>36</v>
      </c>
      <c r="AK39" s="21">
        <f t="shared" si="16"/>
        <v>46</v>
      </c>
      <c r="AL39" s="21">
        <f>AL36+AL37+AL38</f>
        <v>56</v>
      </c>
      <c r="AM39" s="21">
        <f>AM34+AM36+AM37+AM38</f>
        <v>47</v>
      </c>
      <c r="AN39" s="21">
        <f>AN34+AN35+AN36+AN37+AN38</f>
        <v>68</v>
      </c>
      <c r="AO39" s="21">
        <f t="shared" ref="AO39:AS39" si="17">AO34+AO35+AO36+AO37+AO38</f>
        <v>66</v>
      </c>
      <c r="AP39" s="21">
        <f t="shared" si="17"/>
        <v>85</v>
      </c>
      <c r="AQ39" s="21">
        <f t="shared" si="17"/>
        <v>78</v>
      </c>
      <c r="AR39" s="21">
        <f t="shared" si="17"/>
        <v>69</v>
      </c>
      <c r="AS39" s="21">
        <f t="shared" si="17"/>
        <v>57</v>
      </c>
      <c r="AT39" s="21">
        <f>AT34+AT35+AT36+AT37+AT38</f>
        <v>64</v>
      </c>
      <c r="AU39" s="21">
        <f>AU34+AU36+AU37+AU38</f>
        <v>75</v>
      </c>
      <c r="AV39" s="21">
        <f t="shared" ref="AV39:AX39" si="18">AV34+AV36+AV37+AV38</f>
        <v>70</v>
      </c>
      <c r="AW39" s="21">
        <f t="shared" si="18"/>
        <v>63</v>
      </c>
      <c r="AX39" s="21">
        <f t="shared" si="18"/>
        <v>68</v>
      </c>
      <c r="AY39" s="21">
        <f t="shared" ref="AY39:BD39" si="19">AY34+AY36+AY37+AY38</f>
        <v>57</v>
      </c>
      <c r="AZ39" s="21">
        <f t="shared" si="19"/>
        <v>49</v>
      </c>
      <c r="BA39" s="21">
        <f t="shared" si="19"/>
        <v>56</v>
      </c>
      <c r="BB39" s="21">
        <f t="shared" si="19"/>
        <v>38</v>
      </c>
      <c r="BC39" s="21">
        <f t="shared" si="19"/>
        <v>39</v>
      </c>
      <c r="BD39" s="21">
        <f t="shared" si="19"/>
        <v>44</v>
      </c>
      <c r="BE39" s="21">
        <f t="shared" ref="BE39:BF39" si="20">BE34+BE36+BE37+BE38</f>
        <v>72</v>
      </c>
      <c r="BF39" s="21">
        <f t="shared" si="20"/>
        <v>75</v>
      </c>
      <c r="BG39" s="21">
        <f t="shared" ref="BG39:BI39" si="21">BG34+BG36+BG37+BG38</f>
        <v>78</v>
      </c>
      <c r="BH39" s="21">
        <f t="shared" si="21"/>
        <v>60</v>
      </c>
      <c r="BI39" s="21">
        <f t="shared" si="21"/>
        <v>68</v>
      </c>
      <c r="BJ39" s="21">
        <f t="shared" ref="BJ39:BK39" si="22">BJ34+BJ36+BJ37+BJ38</f>
        <v>73</v>
      </c>
      <c r="BK39" s="21">
        <f t="shared" si="22"/>
        <v>64</v>
      </c>
      <c r="BL39" s="5"/>
    </row>
    <row r="40" spans="1:64" ht="13.5" hidden="1" customHeight="1" x14ac:dyDescent="0.2">
      <c r="A40" s="6"/>
      <c r="C40" s="7" t="s">
        <v>60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1">
        <v>0</v>
      </c>
      <c r="AH40" s="21">
        <v>0</v>
      </c>
      <c r="AI40" s="21">
        <v>0</v>
      </c>
      <c r="AJ40" s="21">
        <v>0</v>
      </c>
      <c r="AK40" s="21">
        <v>0</v>
      </c>
      <c r="AL40" s="21">
        <v>0</v>
      </c>
      <c r="AM40" s="21">
        <v>0</v>
      </c>
      <c r="AN40" s="21">
        <v>0</v>
      </c>
      <c r="AO40" s="23">
        <v>0</v>
      </c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5"/>
    </row>
    <row r="41" spans="1:64" ht="13.5" customHeight="1" x14ac:dyDescent="0.2">
      <c r="A41" s="6"/>
      <c r="C41" s="7" t="s">
        <v>89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>
        <v>12</v>
      </c>
      <c r="AB41" s="21">
        <v>19</v>
      </c>
      <c r="AC41" s="21">
        <v>12</v>
      </c>
      <c r="AD41" s="21">
        <v>8</v>
      </c>
      <c r="AE41" s="21">
        <v>9</v>
      </c>
      <c r="AF41" s="21">
        <v>12</v>
      </c>
      <c r="AG41" s="21">
        <v>15</v>
      </c>
      <c r="AH41" s="21">
        <v>7</v>
      </c>
      <c r="AI41" s="21">
        <v>14</v>
      </c>
      <c r="AJ41" s="21">
        <v>7</v>
      </c>
      <c r="AK41" s="21">
        <v>14</v>
      </c>
      <c r="AL41" s="21">
        <v>7</v>
      </c>
      <c r="AM41" s="21">
        <v>9</v>
      </c>
      <c r="AN41" s="21">
        <v>1</v>
      </c>
      <c r="AO41" s="21">
        <v>12</v>
      </c>
      <c r="AP41" s="21">
        <v>13</v>
      </c>
      <c r="AQ41" s="21">
        <v>17</v>
      </c>
      <c r="AR41" s="21">
        <v>13</v>
      </c>
      <c r="AS41" s="21">
        <v>11</v>
      </c>
      <c r="AT41" s="21">
        <v>10</v>
      </c>
      <c r="AU41" s="21">
        <v>18</v>
      </c>
      <c r="AV41" s="21">
        <v>8</v>
      </c>
      <c r="AW41" s="21">
        <v>18</v>
      </c>
      <c r="AX41" s="21">
        <v>10</v>
      </c>
      <c r="AY41" s="21">
        <v>6</v>
      </c>
      <c r="AZ41" s="21">
        <v>8</v>
      </c>
      <c r="BA41" s="21">
        <v>10</v>
      </c>
      <c r="BB41" s="21">
        <v>10</v>
      </c>
      <c r="BC41" s="21">
        <v>7</v>
      </c>
      <c r="BD41" s="21">
        <v>10</v>
      </c>
      <c r="BE41" s="21">
        <v>1</v>
      </c>
      <c r="BF41" s="21">
        <v>5</v>
      </c>
      <c r="BG41" s="21">
        <v>13</v>
      </c>
      <c r="BH41" s="21">
        <v>8</v>
      </c>
      <c r="BI41" s="21">
        <v>10</v>
      </c>
      <c r="BJ41" s="21">
        <v>14</v>
      </c>
      <c r="BK41" s="21">
        <v>5</v>
      </c>
      <c r="BL41" s="5"/>
    </row>
    <row r="42" spans="1:64" ht="13.5" customHeight="1" x14ac:dyDescent="0.2">
      <c r="A42" s="6"/>
      <c r="C42" s="7" t="s">
        <v>61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>
        <v>45</v>
      </c>
      <c r="AB42" s="21">
        <v>51</v>
      </c>
      <c r="AC42" s="21">
        <v>55</v>
      </c>
      <c r="AD42" s="21">
        <v>53</v>
      </c>
      <c r="AE42" s="21">
        <v>34</v>
      </c>
      <c r="AF42" s="21">
        <v>40</v>
      </c>
      <c r="AG42" s="21">
        <v>31</v>
      </c>
      <c r="AH42" s="21">
        <v>22</v>
      </c>
      <c r="AI42" s="21">
        <v>26</v>
      </c>
      <c r="AJ42" s="21">
        <v>40</v>
      </c>
      <c r="AK42" s="21">
        <v>28</v>
      </c>
      <c r="AL42" s="21">
        <v>34</v>
      </c>
      <c r="AM42" s="21">
        <v>53</v>
      </c>
      <c r="AN42" s="21">
        <v>55</v>
      </c>
      <c r="AO42" s="21">
        <v>72</v>
      </c>
      <c r="AP42" s="21">
        <v>80</v>
      </c>
      <c r="AQ42" s="21">
        <v>91</v>
      </c>
      <c r="AR42" s="21">
        <v>69</v>
      </c>
      <c r="AS42" s="21">
        <v>70</v>
      </c>
      <c r="AT42" s="21">
        <v>85</v>
      </c>
      <c r="AU42" s="21">
        <v>105</v>
      </c>
      <c r="AV42" s="21">
        <v>115</v>
      </c>
      <c r="AW42" s="21">
        <v>121</v>
      </c>
      <c r="AX42" s="21">
        <v>159</v>
      </c>
      <c r="AY42" s="21">
        <v>146</v>
      </c>
      <c r="AZ42" s="21">
        <v>156</v>
      </c>
      <c r="BA42" s="21">
        <v>160</v>
      </c>
      <c r="BB42" s="21">
        <v>103</v>
      </c>
      <c r="BC42" s="21">
        <v>134</v>
      </c>
      <c r="BD42" s="21">
        <v>154</v>
      </c>
      <c r="BE42" s="21">
        <v>176</v>
      </c>
      <c r="BF42" s="21">
        <v>243</v>
      </c>
      <c r="BG42" s="21">
        <v>252</v>
      </c>
      <c r="BH42" s="21">
        <v>265</v>
      </c>
      <c r="BI42" s="21">
        <v>207</v>
      </c>
      <c r="BJ42" s="21">
        <v>202</v>
      </c>
      <c r="BK42" s="21">
        <v>222</v>
      </c>
      <c r="BL42" s="5"/>
    </row>
    <row r="43" spans="1:64" ht="13.5" customHeight="1" x14ac:dyDescent="0.2">
      <c r="A43" s="6"/>
      <c r="C43" s="7" t="s">
        <v>62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>
        <v>8</v>
      </c>
      <c r="AB43" s="21">
        <v>23</v>
      </c>
      <c r="AC43" s="21">
        <v>24</v>
      </c>
      <c r="AD43" s="21">
        <v>15</v>
      </c>
      <c r="AE43" s="21">
        <v>23</v>
      </c>
      <c r="AF43" s="21">
        <v>28</v>
      </c>
      <c r="AG43" s="21">
        <v>29</v>
      </c>
      <c r="AH43" s="21">
        <v>29</v>
      </c>
      <c r="AI43" s="21">
        <v>34</v>
      </c>
      <c r="AJ43" s="21">
        <v>32</v>
      </c>
      <c r="AK43" s="21">
        <v>42</v>
      </c>
      <c r="AL43" s="21">
        <v>48</v>
      </c>
      <c r="AM43" s="21">
        <v>47</v>
      </c>
      <c r="AN43" s="21">
        <v>97</v>
      </c>
      <c r="AO43" s="21">
        <v>60</v>
      </c>
      <c r="AP43" s="21">
        <v>71</v>
      </c>
      <c r="AQ43" s="21">
        <v>55</v>
      </c>
      <c r="AR43" s="21">
        <v>64</v>
      </c>
      <c r="AS43" s="21">
        <v>61</v>
      </c>
      <c r="AT43" s="21">
        <v>62</v>
      </c>
      <c r="AU43" s="21">
        <v>60</v>
      </c>
      <c r="AV43" s="21">
        <v>77</v>
      </c>
      <c r="AW43" s="21">
        <v>81</v>
      </c>
      <c r="AX43" s="21">
        <v>67</v>
      </c>
      <c r="AY43" s="21">
        <v>83</v>
      </c>
      <c r="AZ43" s="21">
        <v>72</v>
      </c>
      <c r="BA43" s="21">
        <v>60</v>
      </c>
      <c r="BB43" s="21">
        <v>52</v>
      </c>
      <c r="BC43" s="21">
        <v>43</v>
      </c>
      <c r="BD43" s="21">
        <v>45</v>
      </c>
      <c r="BE43" s="21">
        <v>63</v>
      </c>
      <c r="BF43" s="21">
        <v>58</v>
      </c>
      <c r="BG43" s="21">
        <v>84</v>
      </c>
      <c r="BH43" s="21">
        <v>63</v>
      </c>
      <c r="BI43" s="21">
        <v>73</v>
      </c>
      <c r="BJ43" s="21">
        <v>89</v>
      </c>
      <c r="BK43" s="21">
        <v>80</v>
      </c>
      <c r="BL43" s="5"/>
    </row>
    <row r="44" spans="1:64" ht="13.5" hidden="1" customHeight="1" x14ac:dyDescent="0.2">
      <c r="A44" s="6"/>
      <c r="C44" s="10" t="s">
        <v>63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>
        <v>35</v>
      </c>
      <c r="AB44" s="24">
        <v>46</v>
      </c>
      <c r="AC44" s="24">
        <v>50</v>
      </c>
      <c r="AD44" s="24">
        <v>26</v>
      </c>
      <c r="AE44" s="24">
        <v>29</v>
      </c>
      <c r="AF44" s="24">
        <v>19</v>
      </c>
      <c r="AG44" s="24">
        <v>30</v>
      </c>
      <c r="AH44" s="24">
        <v>10</v>
      </c>
      <c r="AI44" s="24">
        <v>15</v>
      </c>
      <c r="AJ44" s="24">
        <v>19</v>
      </c>
      <c r="AK44" s="24">
        <v>16</v>
      </c>
      <c r="AL44" s="24">
        <v>27</v>
      </c>
      <c r="AM44" s="24">
        <v>18</v>
      </c>
      <c r="AN44" s="24">
        <v>26</v>
      </c>
      <c r="AO44" s="24">
        <v>27</v>
      </c>
      <c r="AP44" s="24">
        <v>19</v>
      </c>
      <c r="AQ44" s="24">
        <v>20</v>
      </c>
      <c r="AR44" s="24">
        <v>5</v>
      </c>
      <c r="AS44" s="24">
        <v>15</v>
      </c>
      <c r="AT44" s="24">
        <v>16</v>
      </c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5"/>
    </row>
    <row r="45" spans="1:64" ht="13.5" hidden="1" customHeight="1" x14ac:dyDescent="0.2">
      <c r="A45" s="6"/>
      <c r="C45" s="10" t="s">
        <v>64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>
        <v>11</v>
      </c>
      <c r="AB45" s="24">
        <v>15</v>
      </c>
      <c r="AC45" s="24">
        <v>14</v>
      </c>
      <c r="AD45" s="24">
        <v>18</v>
      </c>
      <c r="AE45" s="24">
        <v>14</v>
      </c>
      <c r="AF45" s="24">
        <v>13</v>
      </c>
      <c r="AG45" s="24">
        <v>6</v>
      </c>
      <c r="AH45" s="24">
        <v>6</v>
      </c>
      <c r="AI45" s="24">
        <v>13</v>
      </c>
      <c r="AJ45" s="24">
        <v>13</v>
      </c>
      <c r="AK45" s="24">
        <v>7</v>
      </c>
      <c r="AL45" s="24">
        <v>10</v>
      </c>
      <c r="AM45" s="24">
        <v>8</v>
      </c>
      <c r="AN45" s="24">
        <v>11</v>
      </c>
      <c r="AO45" s="24">
        <v>6</v>
      </c>
      <c r="AP45" s="24">
        <v>11</v>
      </c>
      <c r="AQ45" s="24">
        <v>11</v>
      </c>
      <c r="AR45" s="24">
        <v>8</v>
      </c>
      <c r="AS45" s="24">
        <v>19</v>
      </c>
      <c r="AT45" s="24">
        <v>17</v>
      </c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5"/>
    </row>
    <row r="46" spans="1:64" ht="13.5" hidden="1" customHeight="1" x14ac:dyDescent="0.2">
      <c r="A46" s="6"/>
      <c r="C46" s="10" t="s">
        <v>65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>
        <v>113</v>
      </c>
      <c r="AB46" s="24">
        <v>123</v>
      </c>
      <c r="AC46" s="24">
        <v>105</v>
      </c>
      <c r="AD46" s="24">
        <v>94</v>
      </c>
      <c r="AE46" s="24">
        <v>90</v>
      </c>
      <c r="AF46" s="24">
        <v>121</v>
      </c>
      <c r="AG46" s="24">
        <v>127</v>
      </c>
      <c r="AH46" s="24">
        <v>106</v>
      </c>
      <c r="AI46" s="24">
        <v>98</v>
      </c>
      <c r="AJ46" s="24">
        <v>118</v>
      </c>
      <c r="AK46" s="24">
        <v>105</v>
      </c>
      <c r="AL46" s="24">
        <v>97</v>
      </c>
      <c r="AM46" s="24">
        <v>125</v>
      </c>
      <c r="AN46" s="24">
        <v>106</v>
      </c>
      <c r="AO46" s="24">
        <v>123</v>
      </c>
      <c r="AP46" s="24">
        <v>122</v>
      </c>
      <c r="AQ46" s="24">
        <v>128</v>
      </c>
      <c r="AR46" s="24">
        <v>88</v>
      </c>
      <c r="AS46" s="24">
        <v>79</v>
      </c>
      <c r="AT46" s="24">
        <v>64</v>
      </c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5"/>
    </row>
    <row r="47" spans="1:64" ht="13.5" customHeight="1" x14ac:dyDescent="0.2">
      <c r="A47" s="6"/>
      <c r="C47" s="7" t="s">
        <v>66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>
        <f t="shared" ref="AA47:AS47" si="23">AA44+AA45+AA46</f>
        <v>159</v>
      </c>
      <c r="AB47" s="21">
        <f t="shared" si="23"/>
        <v>184</v>
      </c>
      <c r="AC47" s="21">
        <f t="shared" si="23"/>
        <v>169</v>
      </c>
      <c r="AD47" s="21">
        <f t="shared" si="23"/>
        <v>138</v>
      </c>
      <c r="AE47" s="21">
        <f t="shared" si="23"/>
        <v>133</v>
      </c>
      <c r="AF47" s="21">
        <f t="shared" si="23"/>
        <v>153</v>
      </c>
      <c r="AG47" s="21">
        <f t="shared" si="23"/>
        <v>163</v>
      </c>
      <c r="AH47" s="21">
        <f t="shared" si="23"/>
        <v>122</v>
      </c>
      <c r="AI47" s="21">
        <f t="shared" si="23"/>
        <v>126</v>
      </c>
      <c r="AJ47" s="21">
        <f t="shared" si="23"/>
        <v>150</v>
      </c>
      <c r="AK47" s="21">
        <f t="shared" si="23"/>
        <v>128</v>
      </c>
      <c r="AL47" s="21">
        <f t="shared" si="23"/>
        <v>134</v>
      </c>
      <c r="AM47" s="21">
        <f t="shared" si="23"/>
        <v>151</v>
      </c>
      <c r="AN47" s="21">
        <f t="shared" si="23"/>
        <v>143</v>
      </c>
      <c r="AO47" s="21">
        <f t="shared" si="23"/>
        <v>156</v>
      </c>
      <c r="AP47" s="21">
        <f t="shared" si="23"/>
        <v>152</v>
      </c>
      <c r="AQ47" s="21">
        <f t="shared" si="23"/>
        <v>159</v>
      </c>
      <c r="AR47" s="21">
        <f t="shared" si="23"/>
        <v>101</v>
      </c>
      <c r="AS47" s="21">
        <f t="shared" si="23"/>
        <v>113</v>
      </c>
      <c r="AT47" s="21">
        <f>AT44+AT45+AT46</f>
        <v>97</v>
      </c>
      <c r="AU47" s="21">
        <v>99</v>
      </c>
      <c r="AV47" s="21">
        <v>104</v>
      </c>
      <c r="AW47" s="21">
        <v>102</v>
      </c>
      <c r="AX47" s="21">
        <v>99</v>
      </c>
      <c r="AY47" s="21">
        <v>84</v>
      </c>
      <c r="AZ47" s="21">
        <v>92</v>
      </c>
      <c r="BA47" s="21">
        <v>87</v>
      </c>
      <c r="BB47" s="21">
        <v>47</v>
      </c>
      <c r="BC47" s="21">
        <v>52</v>
      </c>
      <c r="BD47" s="21">
        <v>85</v>
      </c>
      <c r="BE47" s="21">
        <v>90</v>
      </c>
      <c r="BF47" s="21">
        <v>110</v>
      </c>
      <c r="BG47" s="21">
        <v>89</v>
      </c>
      <c r="BH47" s="21">
        <v>67</v>
      </c>
      <c r="BI47" s="21">
        <v>74</v>
      </c>
      <c r="BJ47" s="21">
        <v>76</v>
      </c>
      <c r="BK47" s="21">
        <v>74</v>
      </c>
      <c r="BL47" s="5"/>
    </row>
    <row r="48" spans="1:64" ht="13.5" customHeight="1" x14ac:dyDescent="0.2">
      <c r="A48" s="6"/>
      <c r="C48" s="7" t="s">
        <v>67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>
        <v>16</v>
      </c>
      <c r="AB48" s="21">
        <v>12</v>
      </c>
      <c r="AC48" s="21">
        <v>14</v>
      </c>
      <c r="AD48" s="21">
        <v>14</v>
      </c>
      <c r="AE48" s="21">
        <v>11</v>
      </c>
      <c r="AF48" s="21">
        <v>12</v>
      </c>
      <c r="AG48" s="21">
        <v>13</v>
      </c>
      <c r="AH48" s="21">
        <v>7</v>
      </c>
      <c r="AI48" s="21">
        <v>14</v>
      </c>
      <c r="AJ48" s="21">
        <v>12</v>
      </c>
      <c r="AK48" s="21">
        <v>9</v>
      </c>
      <c r="AL48" s="21">
        <v>20</v>
      </c>
      <c r="AM48" s="21">
        <v>17</v>
      </c>
      <c r="AN48" s="21">
        <v>28</v>
      </c>
      <c r="AO48" s="21">
        <v>27</v>
      </c>
      <c r="AP48" s="21">
        <v>19</v>
      </c>
      <c r="AQ48" s="21">
        <v>19</v>
      </c>
      <c r="AR48" s="21">
        <v>19</v>
      </c>
      <c r="AS48" s="21">
        <v>11</v>
      </c>
      <c r="AT48" s="21">
        <v>18</v>
      </c>
      <c r="AU48" s="21">
        <v>20</v>
      </c>
      <c r="AV48" s="21">
        <v>14</v>
      </c>
      <c r="AW48" s="21">
        <v>21</v>
      </c>
      <c r="AX48" s="21">
        <v>30</v>
      </c>
      <c r="AY48" s="21">
        <v>21</v>
      </c>
      <c r="AZ48" s="21">
        <v>33</v>
      </c>
      <c r="BA48" s="21">
        <v>12</v>
      </c>
      <c r="BB48" s="21">
        <v>15</v>
      </c>
      <c r="BC48" s="21">
        <v>19</v>
      </c>
      <c r="BD48" s="21">
        <v>17</v>
      </c>
      <c r="BE48" s="21">
        <v>24</v>
      </c>
      <c r="BF48" s="21">
        <v>41</v>
      </c>
      <c r="BG48" s="21">
        <v>24</v>
      </c>
      <c r="BH48" s="21">
        <v>28</v>
      </c>
      <c r="BI48" s="21">
        <v>18</v>
      </c>
      <c r="BJ48" s="21">
        <v>25</v>
      </c>
      <c r="BK48" s="21">
        <v>25</v>
      </c>
      <c r="BL48" s="5"/>
    </row>
    <row r="49" spans="1:64" ht="13.5" customHeight="1" x14ac:dyDescent="0.2">
      <c r="A49" s="6"/>
      <c r="C49" s="7" t="s">
        <v>68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>
        <v>12</v>
      </c>
      <c r="AB49" s="21">
        <v>5</v>
      </c>
      <c r="AC49" s="21">
        <v>7</v>
      </c>
      <c r="AD49" s="21">
        <v>9</v>
      </c>
      <c r="AE49" s="21">
        <v>5</v>
      </c>
      <c r="AF49" s="21">
        <v>13</v>
      </c>
      <c r="AG49" s="21">
        <v>13</v>
      </c>
      <c r="AH49" s="21">
        <v>5</v>
      </c>
      <c r="AI49" s="21">
        <v>10</v>
      </c>
      <c r="AJ49" s="21">
        <v>10</v>
      </c>
      <c r="AK49" s="21">
        <v>8</v>
      </c>
      <c r="AL49" s="21">
        <v>10</v>
      </c>
      <c r="AM49" s="21">
        <v>5</v>
      </c>
      <c r="AN49" s="21">
        <v>1</v>
      </c>
      <c r="AO49" s="21">
        <v>7</v>
      </c>
      <c r="AP49" s="21">
        <v>10</v>
      </c>
      <c r="AQ49" s="21">
        <v>7</v>
      </c>
      <c r="AR49" s="21">
        <v>8</v>
      </c>
      <c r="AS49" s="21">
        <v>7</v>
      </c>
      <c r="AT49" s="21">
        <v>6</v>
      </c>
      <c r="AU49" s="21">
        <v>8</v>
      </c>
      <c r="AV49" s="21">
        <v>7</v>
      </c>
      <c r="AW49" s="21">
        <v>5</v>
      </c>
      <c r="AX49" s="21">
        <v>5</v>
      </c>
      <c r="AY49" s="21">
        <v>8</v>
      </c>
      <c r="AZ49" s="21">
        <v>5</v>
      </c>
      <c r="BA49" s="21">
        <v>5</v>
      </c>
      <c r="BB49" s="21">
        <v>2</v>
      </c>
      <c r="BC49" s="21">
        <v>3</v>
      </c>
      <c r="BD49" s="21">
        <v>6</v>
      </c>
      <c r="BE49" s="21">
        <v>3</v>
      </c>
      <c r="BF49" s="21">
        <v>6</v>
      </c>
      <c r="BG49" s="21">
        <v>3</v>
      </c>
      <c r="BH49" s="21">
        <v>0</v>
      </c>
      <c r="BI49" s="21">
        <v>4</v>
      </c>
      <c r="BJ49" s="21">
        <v>5</v>
      </c>
      <c r="BK49" s="21">
        <v>6</v>
      </c>
      <c r="BL49" s="5"/>
    </row>
    <row r="50" spans="1:64" ht="13.5" customHeight="1" x14ac:dyDescent="0.2">
      <c r="A50" s="6"/>
      <c r="C50" s="7" t="s">
        <v>69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>
        <v>5</v>
      </c>
      <c r="AB50" s="21">
        <v>5</v>
      </c>
      <c r="AC50" s="21">
        <v>10</v>
      </c>
      <c r="AD50" s="21">
        <v>10</v>
      </c>
      <c r="AE50" s="21">
        <v>6</v>
      </c>
      <c r="AF50" s="21">
        <v>4</v>
      </c>
      <c r="AG50" s="21">
        <v>5</v>
      </c>
      <c r="AH50" s="21">
        <v>12</v>
      </c>
      <c r="AI50" s="21">
        <v>5</v>
      </c>
      <c r="AJ50" s="21">
        <v>5</v>
      </c>
      <c r="AK50" s="21">
        <v>6</v>
      </c>
      <c r="AL50" s="21">
        <v>8</v>
      </c>
      <c r="AM50" s="21">
        <v>16</v>
      </c>
      <c r="AN50" s="21">
        <v>20</v>
      </c>
      <c r="AO50" s="21">
        <v>12</v>
      </c>
      <c r="AP50" s="21">
        <v>7</v>
      </c>
      <c r="AQ50" s="21">
        <v>3</v>
      </c>
      <c r="AR50" s="21">
        <v>3</v>
      </c>
      <c r="AS50" s="21">
        <v>3</v>
      </c>
      <c r="AT50" s="21">
        <v>10</v>
      </c>
      <c r="AU50" s="21">
        <v>5</v>
      </c>
      <c r="AV50" s="21">
        <v>12</v>
      </c>
      <c r="AW50" s="21">
        <v>19</v>
      </c>
      <c r="AX50" s="21">
        <v>6</v>
      </c>
      <c r="AY50" s="21">
        <v>8</v>
      </c>
      <c r="AZ50" s="21">
        <v>10</v>
      </c>
      <c r="BA50" s="21">
        <v>9</v>
      </c>
      <c r="BB50" s="21">
        <v>6</v>
      </c>
      <c r="BC50" s="21">
        <v>6</v>
      </c>
      <c r="BD50" s="21">
        <v>15</v>
      </c>
      <c r="BE50" s="21">
        <v>9</v>
      </c>
      <c r="BF50" s="21">
        <v>8</v>
      </c>
      <c r="BG50" s="21">
        <v>12</v>
      </c>
      <c r="BH50" s="21">
        <v>11</v>
      </c>
      <c r="BI50" s="21">
        <v>12</v>
      </c>
      <c r="BJ50" s="21">
        <v>16</v>
      </c>
      <c r="BK50" s="21">
        <v>11</v>
      </c>
      <c r="BL50" s="5"/>
    </row>
    <row r="51" spans="1:64" ht="13.5" customHeight="1" x14ac:dyDescent="0.2">
      <c r="A51" s="6"/>
      <c r="C51" s="7" t="s">
        <v>104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2">
        <v>3</v>
      </c>
      <c r="AQ51" s="22">
        <v>2</v>
      </c>
      <c r="AR51" s="22">
        <v>1</v>
      </c>
      <c r="AS51" s="22">
        <v>2</v>
      </c>
      <c r="AT51" s="22">
        <v>4</v>
      </c>
      <c r="AU51" s="22">
        <v>3</v>
      </c>
      <c r="AV51" s="22">
        <v>5</v>
      </c>
      <c r="AW51" s="22">
        <v>3</v>
      </c>
      <c r="AX51" s="22">
        <v>7</v>
      </c>
      <c r="AY51" s="22">
        <v>3</v>
      </c>
      <c r="AZ51" s="22">
        <v>1</v>
      </c>
      <c r="BA51" s="22">
        <v>3</v>
      </c>
      <c r="BB51" s="22">
        <v>5</v>
      </c>
      <c r="BC51" s="22">
        <v>5</v>
      </c>
      <c r="BD51" s="22">
        <v>5</v>
      </c>
      <c r="BE51" s="22">
        <v>5</v>
      </c>
      <c r="BF51" s="22">
        <v>4</v>
      </c>
      <c r="BG51" s="22">
        <v>10</v>
      </c>
      <c r="BH51" s="22">
        <v>6</v>
      </c>
      <c r="BI51" s="22">
        <v>15</v>
      </c>
      <c r="BJ51" s="22">
        <v>25</v>
      </c>
      <c r="BK51" s="22">
        <v>16</v>
      </c>
      <c r="BL51" s="5"/>
    </row>
    <row r="52" spans="1:64" ht="13.5" customHeight="1" x14ac:dyDescent="0.2">
      <c r="A52" s="6"/>
      <c r="D52" s="21">
        <v>257</v>
      </c>
      <c r="E52" s="21">
        <v>282</v>
      </c>
      <c r="F52" s="21">
        <v>251</v>
      </c>
      <c r="G52" s="21">
        <v>315</v>
      </c>
      <c r="H52" s="21">
        <v>327</v>
      </c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>
        <f t="shared" ref="AA52:AN52" si="24">SUM(AA30:AA50)-AA39-AA47</f>
        <v>370</v>
      </c>
      <c r="AB52" s="21">
        <f t="shared" si="24"/>
        <v>429</v>
      </c>
      <c r="AC52" s="21">
        <f t="shared" si="24"/>
        <v>407</v>
      </c>
      <c r="AD52" s="21">
        <f t="shared" si="24"/>
        <v>361</v>
      </c>
      <c r="AE52" s="21">
        <f t="shared" si="24"/>
        <v>322</v>
      </c>
      <c r="AF52" s="21">
        <f t="shared" si="24"/>
        <v>373</v>
      </c>
      <c r="AG52" s="21">
        <f t="shared" si="24"/>
        <v>384</v>
      </c>
      <c r="AH52" s="21">
        <f t="shared" si="24"/>
        <v>293</v>
      </c>
      <c r="AI52" s="21">
        <f t="shared" si="24"/>
        <v>317</v>
      </c>
      <c r="AJ52" s="21">
        <f t="shared" si="24"/>
        <v>323</v>
      </c>
      <c r="AK52" s="21">
        <f t="shared" si="24"/>
        <v>319</v>
      </c>
      <c r="AL52" s="21">
        <f t="shared" si="24"/>
        <v>364</v>
      </c>
      <c r="AM52" s="21">
        <f t="shared" si="24"/>
        <v>378</v>
      </c>
      <c r="AN52" s="21">
        <f t="shared" si="24"/>
        <v>465</v>
      </c>
      <c r="AO52" s="21">
        <f>SUM(AO30:AO50)-AO39-AO47</f>
        <v>452</v>
      </c>
      <c r="AP52" s="21">
        <f t="shared" ref="AP52:AS52" si="25">SUM(AP29:AP51)-AP39-AP47</f>
        <v>528</v>
      </c>
      <c r="AQ52" s="21">
        <f t="shared" si="25"/>
        <v>511</v>
      </c>
      <c r="AR52" s="21">
        <f t="shared" si="25"/>
        <v>416</v>
      </c>
      <c r="AS52" s="21">
        <f t="shared" si="25"/>
        <v>375</v>
      </c>
      <c r="AT52" s="21">
        <f>SUM(AT29:AT51)-AT39-AT47</f>
        <v>422</v>
      </c>
      <c r="AU52" s="21">
        <f>SUM(AU29:AU51)-AU39</f>
        <v>449</v>
      </c>
      <c r="AV52" s="21">
        <f t="shared" ref="AV52:AY52" si="26">SUM(AV29:AV51)-AV39</f>
        <v>478</v>
      </c>
      <c r="AW52" s="21">
        <f t="shared" si="26"/>
        <v>512</v>
      </c>
      <c r="AX52" s="21">
        <f t="shared" si="26"/>
        <v>520</v>
      </c>
      <c r="AY52" s="21">
        <f t="shared" si="26"/>
        <v>490</v>
      </c>
      <c r="AZ52" s="21">
        <f t="shared" ref="AZ52:BE52" si="27">SUM(AZ29:AZ51)-AZ39</f>
        <v>459</v>
      </c>
      <c r="BA52" s="21">
        <f t="shared" si="27"/>
        <v>474</v>
      </c>
      <c r="BB52" s="21">
        <f t="shared" si="27"/>
        <v>327</v>
      </c>
      <c r="BC52" s="21">
        <f t="shared" si="27"/>
        <v>347</v>
      </c>
      <c r="BD52" s="21">
        <f t="shared" si="27"/>
        <v>418</v>
      </c>
      <c r="BE52" s="21">
        <f t="shared" si="27"/>
        <v>502</v>
      </c>
      <c r="BF52" s="21">
        <f t="shared" ref="BF52:BG52" si="28">SUM(BF29:BF51)-BF39</f>
        <v>621</v>
      </c>
      <c r="BG52" s="21">
        <f t="shared" si="28"/>
        <v>618</v>
      </c>
      <c r="BH52" s="21">
        <f t="shared" ref="BH52:BI52" si="29">SUM(BH29:BH51)-BH39</f>
        <v>589</v>
      </c>
      <c r="BI52" s="21">
        <f t="shared" si="29"/>
        <v>542</v>
      </c>
      <c r="BJ52" s="21">
        <f t="shared" ref="BJ52:BK52" si="30">SUM(BJ29:BJ51)-BJ39</f>
        <v>590</v>
      </c>
      <c r="BK52" s="21">
        <f t="shared" si="30"/>
        <v>576</v>
      </c>
      <c r="BL52" s="5"/>
    </row>
    <row r="53" spans="1:64" ht="13.5" customHeight="1" x14ac:dyDescent="0.2">
      <c r="A53" s="6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5"/>
    </row>
    <row r="54" spans="1:64" ht="13.5" customHeight="1" x14ac:dyDescent="0.2">
      <c r="A54" s="6"/>
      <c r="B54" s="17" t="s">
        <v>85</v>
      </c>
      <c r="C54" s="18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5"/>
    </row>
    <row r="55" spans="1:64" ht="13.5" customHeight="1" x14ac:dyDescent="0.2">
      <c r="A55" s="6"/>
      <c r="C55" s="4" t="s">
        <v>70</v>
      </c>
      <c r="D55" s="21">
        <v>607</v>
      </c>
      <c r="E55" s="21">
        <v>770</v>
      </c>
      <c r="F55" s="21">
        <v>616</v>
      </c>
      <c r="G55" s="21">
        <v>796</v>
      </c>
      <c r="H55" s="21">
        <v>638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>
        <f t="shared" ref="AA55:AS55" si="31">AA14+AA26+AA52</f>
        <v>757</v>
      </c>
      <c r="AB55" s="21">
        <f t="shared" si="31"/>
        <v>853</v>
      </c>
      <c r="AC55" s="21">
        <f t="shared" si="31"/>
        <v>803</v>
      </c>
      <c r="AD55" s="21">
        <f t="shared" si="31"/>
        <v>700</v>
      </c>
      <c r="AE55" s="21">
        <f t="shared" si="31"/>
        <v>652</v>
      </c>
      <c r="AF55" s="21">
        <f t="shared" si="31"/>
        <v>707</v>
      </c>
      <c r="AG55" s="21">
        <f t="shared" si="31"/>
        <v>661</v>
      </c>
      <c r="AH55" s="21">
        <f t="shared" si="31"/>
        <v>543</v>
      </c>
      <c r="AI55" s="21">
        <f t="shared" si="31"/>
        <v>546</v>
      </c>
      <c r="AJ55" s="21">
        <f t="shared" si="31"/>
        <v>581</v>
      </c>
      <c r="AK55" s="21">
        <f t="shared" si="31"/>
        <v>541</v>
      </c>
      <c r="AL55" s="21">
        <f t="shared" si="31"/>
        <v>603</v>
      </c>
      <c r="AM55" s="21">
        <f t="shared" si="31"/>
        <v>631</v>
      </c>
      <c r="AN55" s="21">
        <f t="shared" si="31"/>
        <v>723</v>
      </c>
      <c r="AO55" s="21">
        <f t="shared" si="31"/>
        <v>691</v>
      </c>
      <c r="AP55" s="21">
        <f t="shared" si="31"/>
        <v>781</v>
      </c>
      <c r="AQ55" s="21">
        <f t="shared" si="31"/>
        <v>774</v>
      </c>
      <c r="AR55" s="21">
        <f t="shared" si="31"/>
        <v>633</v>
      </c>
      <c r="AS55" s="21">
        <f t="shared" si="31"/>
        <v>545</v>
      </c>
      <c r="AT55" s="21">
        <f t="shared" ref="AT55:AX55" si="32">AT14+AT26+AT52</f>
        <v>663</v>
      </c>
      <c r="AU55" s="21">
        <f t="shared" si="32"/>
        <v>673</v>
      </c>
      <c r="AV55" s="21">
        <f t="shared" si="32"/>
        <v>687</v>
      </c>
      <c r="AW55" s="21">
        <f t="shared" si="32"/>
        <v>755</v>
      </c>
      <c r="AX55" s="21">
        <f t="shared" si="32"/>
        <v>728</v>
      </c>
      <c r="AY55" s="21">
        <f t="shared" ref="AY55:BD55" si="33">AY14+AY26+AY52</f>
        <v>669</v>
      </c>
      <c r="AZ55" s="21">
        <f t="shared" si="33"/>
        <v>624</v>
      </c>
      <c r="BA55" s="21">
        <f t="shared" si="33"/>
        <v>615</v>
      </c>
      <c r="BB55" s="21">
        <f t="shared" si="33"/>
        <v>466</v>
      </c>
      <c r="BC55" s="21">
        <f t="shared" si="33"/>
        <v>479</v>
      </c>
      <c r="BD55" s="21">
        <f t="shared" si="33"/>
        <v>562</v>
      </c>
      <c r="BE55" s="21">
        <f t="shared" ref="BE55:BJ55" si="34">BE14+BE26+BE52</f>
        <v>669</v>
      </c>
      <c r="BF55" s="21">
        <f t="shared" si="34"/>
        <v>804</v>
      </c>
      <c r="BG55" s="21">
        <f t="shared" si="34"/>
        <v>799</v>
      </c>
      <c r="BH55" s="21">
        <f t="shared" si="34"/>
        <v>737</v>
      </c>
      <c r="BI55" s="21">
        <f t="shared" si="34"/>
        <v>663</v>
      </c>
      <c r="BJ55" s="21">
        <f t="shared" si="34"/>
        <v>714</v>
      </c>
      <c r="BK55" s="21">
        <f t="shared" ref="BK55" si="35">BK14+BK26+BK52</f>
        <v>694</v>
      </c>
      <c r="BL55" s="5"/>
    </row>
    <row r="56" spans="1:64" ht="6.75" customHeight="1" x14ac:dyDescent="0.2">
      <c r="A56" s="6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5"/>
    </row>
    <row r="57" spans="1:64" ht="13.5" customHeight="1" x14ac:dyDescent="0.2">
      <c r="A57" s="6"/>
      <c r="C57" s="7" t="s">
        <v>71</v>
      </c>
      <c r="D57" s="21">
        <v>989</v>
      </c>
      <c r="E57" s="21">
        <v>1180</v>
      </c>
      <c r="F57" s="21">
        <v>974</v>
      </c>
      <c r="G57" s="21">
        <v>1225</v>
      </c>
      <c r="H57" s="21">
        <v>1079</v>
      </c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>
        <v>922</v>
      </c>
      <c r="AB57" s="21">
        <v>1028</v>
      </c>
      <c r="AC57" s="21">
        <v>963</v>
      </c>
      <c r="AD57" s="21">
        <v>857</v>
      </c>
      <c r="AE57" s="21">
        <v>789</v>
      </c>
      <c r="AF57" s="21">
        <v>863</v>
      </c>
      <c r="AG57" s="21">
        <v>800</v>
      </c>
      <c r="AH57" s="21">
        <v>682</v>
      </c>
      <c r="AI57" s="21">
        <v>719</v>
      </c>
      <c r="AJ57" s="21">
        <v>739</v>
      </c>
      <c r="AK57" s="21">
        <v>712</v>
      </c>
      <c r="AL57" s="21">
        <v>758</v>
      </c>
      <c r="AM57" s="21">
        <v>778</v>
      </c>
      <c r="AN57" s="21">
        <v>844</v>
      </c>
      <c r="AO57" s="21">
        <v>844</v>
      </c>
      <c r="AP57" s="21">
        <v>939</v>
      </c>
      <c r="AQ57" s="21">
        <v>923</v>
      </c>
      <c r="AR57" s="21">
        <v>786</v>
      </c>
      <c r="AS57" s="21">
        <v>677</v>
      </c>
      <c r="AT57" s="21">
        <v>801</v>
      </c>
      <c r="AU57" s="21">
        <v>833</v>
      </c>
      <c r="AV57" s="21">
        <v>871</v>
      </c>
      <c r="AW57" s="21">
        <v>1048</v>
      </c>
      <c r="AX57" s="21">
        <v>975</v>
      </c>
      <c r="AY57" s="21">
        <v>861</v>
      </c>
      <c r="AZ57" s="21">
        <v>848</v>
      </c>
      <c r="BA57" s="21">
        <v>766</v>
      </c>
      <c r="BB57" s="21">
        <v>603</v>
      </c>
      <c r="BC57" s="21">
        <v>619</v>
      </c>
      <c r="BD57" s="21">
        <v>687</v>
      </c>
      <c r="BE57" s="21">
        <v>786</v>
      </c>
      <c r="BF57" s="21">
        <v>930</v>
      </c>
      <c r="BG57" s="21">
        <v>970</v>
      </c>
      <c r="BH57" s="21">
        <v>866</v>
      </c>
      <c r="BI57" s="21">
        <v>795</v>
      </c>
      <c r="BJ57" s="21">
        <v>849</v>
      </c>
      <c r="BK57" s="21">
        <v>815</v>
      </c>
      <c r="BL57" s="5"/>
    </row>
    <row r="58" spans="1:64" ht="13.5" customHeight="1" x14ac:dyDescent="0.2">
      <c r="A58" s="6"/>
      <c r="C58" s="7" t="s">
        <v>72</v>
      </c>
      <c r="D58" s="21">
        <v>535</v>
      </c>
      <c r="E58" s="21">
        <v>509</v>
      </c>
      <c r="F58" s="21">
        <v>552</v>
      </c>
      <c r="G58" s="21">
        <v>593</v>
      </c>
      <c r="H58" s="21">
        <v>341</v>
      </c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>
        <v>387</v>
      </c>
      <c r="AB58" s="21">
        <v>380</v>
      </c>
      <c r="AC58" s="21">
        <v>333</v>
      </c>
      <c r="AD58" s="21">
        <v>320</v>
      </c>
      <c r="AE58" s="21">
        <v>334</v>
      </c>
      <c r="AF58" s="21">
        <v>303</v>
      </c>
      <c r="AG58" s="21">
        <v>285</v>
      </c>
      <c r="AH58" s="21">
        <v>247</v>
      </c>
      <c r="AI58" s="21">
        <v>249</v>
      </c>
      <c r="AJ58" s="21">
        <v>238</v>
      </c>
      <c r="AK58" s="21">
        <v>255</v>
      </c>
      <c r="AL58" s="21">
        <v>259</v>
      </c>
      <c r="AM58" s="21">
        <v>248</v>
      </c>
      <c r="AN58" s="21">
        <v>305</v>
      </c>
      <c r="AO58" s="21">
        <v>303</v>
      </c>
      <c r="AP58" s="21">
        <v>292</v>
      </c>
      <c r="AQ58" s="21">
        <v>314</v>
      </c>
      <c r="AR58" s="21">
        <v>276</v>
      </c>
      <c r="AS58" s="21">
        <v>216</v>
      </c>
      <c r="AT58" s="21">
        <v>296</v>
      </c>
      <c r="AU58" s="21">
        <v>314</v>
      </c>
      <c r="AV58" s="21">
        <v>309</v>
      </c>
      <c r="AW58" s="21">
        <v>331</v>
      </c>
      <c r="AX58" s="21">
        <v>383</v>
      </c>
      <c r="AY58" s="21">
        <v>303</v>
      </c>
      <c r="AZ58" s="21">
        <v>369</v>
      </c>
      <c r="BA58" s="21">
        <v>378</v>
      </c>
      <c r="BB58" s="21">
        <v>339</v>
      </c>
      <c r="BC58" s="21">
        <v>327</v>
      </c>
      <c r="BD58" s="21">
        <v>321</v>
      </c>
      <c r="BE58" s="21">
        <v>383</v>
      </c>
      <c r="BF58" s="21">
        <v>388</v>
      </c>
      <c r="BG58" s="21">
        <v>374</v>
      </c>
      <c r="BH58" s="21">
        <v>372</v>
      </c>
      <c r="BI58" s="21">
        <v>352</v>
      </c>
      <c r="BJ58" s="21">
        <v>384</v>
      </c>
      <c r="BK58" s="21">
        <v>381</v>
      </c>
      <c r="BL58" s="5"/>
    </row>
    <row r="59" spans="1:64" ht="13.5" customHeight="1" x14ac:dyDescent="0.2">
      <c r="A59" s="6"/>
      <c r="C59" s="7" t="s">
        <v>99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>
        <v>52</v>
      </c>
      <c r="AB59" s="21">
        <v>91</v>
      </c>
      <c r="AC59" s="21">
        <v>62</v>
      </c>
      <c r="AD59" s="21">
        <v>95</v>
      </c>
      <c r="AE59" s="21">
        <v>79</v>
      </c>
      <c r="AF59" s="21">
        <v>106</v>
      </c>
      <c r="AG59" s="21">
        <v>90</v>
      </c>
      <c r="AH59" s="21">
        <v>111</v>
      </c>
      <c r="AI59" s="21">
        <v>96</v>
      </c>
      <c r="AJ59" s="21">
        <v>54</v>
      </c>
      <c r="AK59" s="21">
        <v>62</v>
      </c>
      <c r="AL59" s="21">
        <v>15</v>
      </c>
      <c r="AM59" s="21">
        <v>23</v>
      </c>
      <c r="AN59" s="21">
        <v>28</v>
      </c>
      <c r="AO59" s="21">
        <v>22</v>
      </c>
      <c r="AP59" s="21">
        <v>0</v>
      </c>
      <c r="AQ59" s="21">
        <v>0</v>
      </c>
      <c r="AR59" s="21">
        <v>0</v>
      </c>
      <c r="AS59" s="21">
        <v>0</v>
      </c>
      <c r="AT59" s="21">
        <v>0</v>
      </c>
      <c r="AU59" s="21">
        <v>0</v>
      </c>
      <c r="AV59" s="21">
        <v>1</v>
      </c>
      <c r="AW59" s="21">
        <v>32</v>
      </c>
      <c r="AX59" s="21">
        <v>3</v>
      </c>
      <c r="AY59" s="21">
        <v>0</v>
      </c>
      <c r="AZ59" s="21">
        <v>4</v>
      </c>
      <c r="BA59" s="21">
        <v>0</v>
      </c>
      <c r="BB59" s="21">
        <v>2</v>
      </c>
      <c r="BC59" s="21">
        <v>0</v>
      </c>
      <c r="BD59" s="21">
        <v>0</v>
      </c>
      <c r="BE59" s="21">
        <v>0</v>
      </c>
      <c r="BF59" s="21">
        <v>0</v>
      </c>
      <c r="BG59" s="21">
        <v>0</v>
      </c>
      <c r="BH59" s="21">
        <v>0</v>
      </c>
      <c r="BI59" s="21">
        <v>0</v>
      </c>
      <c r="BJ59" s="21">
        <v>0</v>
      </c>
      <c r="BK59" s="21">
        <v>0</v>
      </c>
      <c r="BL59" s="5"/>
    </row>
    <row r="60" spans="1:64" ht="13.5" customHeight="1" x14ac:dyDescent="0.2">
      <c r="A60" s="6"/>
      <c r="C60" s="7" t="s">
        <v>73</v>
      </c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>
        <v>63</v>
      </c>
      <c r="AB60" s="27">
        <v>70</v>
      </c>
      <c r="AC60" s="27">
        <v>68</v>
      </c>
      <c r="AD60" s="27">
        <v>56</v>
      </c>
      <c r="AE60" s="27">
        <v>72</v>
      </c>
      <c r="AF60" s="27">
        <v>62</v>
      </c>
      <c r="AG60" s="27">
        <v>56</v>
      </c>
      <c r="AH60" s="27">
        <v>51</v>
      </c>
      <c r="AI60" s="27">
        <v>45</v>
      </c>
      <c r="AJ60" s="27">
        <v>49</v>
      </c>
      <c r="AK60" s="27">
        <v>45</v>
      </c>
      <c r="AL60" s="27">
        <v>99</v>
      </c>
      <c r="AM60" s="27">
        <v>73</v>
      </c>
      <c r="AN60" s="27">
        <v>121</v>
      </c>
      <c r="AO60" s="27">
        <v>158</v>
      </c>
      <c r="AP60" s="27">
        <v>189</v>
      </c>
      <c r="AQ60" s="27">
        <v>148</v>
      </c>
      <c r="AR60" s="27">
        <v>127</v>
      </c>
      <c r="AS60" s="27">
        <v>279</v>
      </c>
      <c r="AT60" s="27">
        <v>275</v>
      </c>
      <c r="AU60" s="27">
        <v>241</v>
      </c>
      <c r="AV60" s="27">
        <v>200</v>
      </c>
      <c r="AW60" s="27">
        <v>22</v>
      </c>
      <c r="AX60" s="27">
        <v>44</v>
      </c>
      <c r="AY60" s="27">
        <v>40</v>
      </c>
      <c r="AZ60" s="27">
        <v>56</v>
      </c>
      <c r="BA60" s="27">
        <v>47</v>
      </c>
      <c r="BB60" s="27">
        <v>50</v>
      </c>
      <c r="BC60" s="27">
        <v>50</v>
      </c>
      <c r="BD60" s="27">
        <v>30</v>
      </c>
      <c r="BE60" s="27">
        <v>22</v>
      </c>
      <c r="BF60" s="27">
        <v>29</v>
      </c>
      <c r="BG60" s="27">
        <v>23</v>
      </c>
      <c r="BH60" s="27">
        <v>42</v>
      </c>
      <c r="BI60" s="27">
        <v>33</v>
      </c>
      <c r="BJ60" s="27">
        <v>32</v>
      </c>
      <c r="BK60" s="27">
        <v>39</v>
      </c>
      <c r="BL60" s="5"/>
    </row>
    <row r="61" spans="1:64" ht="13.5" customHeight="1" x14ac:dyDescent="0.2">
      <c r="A61" s="6"/>
      <c r="D61" s="21">
        <f>SUM(D57:D58)</f>
        <v>1524</v>
      </c>
      <c r="E61" s="21">
        <f t="shared" ref="E61:H61" si="36">SUM(E57:E58)</f>
        <v>1689</v>
      </c>
      <c r="F61" s="21">
        <f t="shared" si="36"/>
        <v>1526</v>
      </c>
      <c r="G61" s="21">
        <f t="shared" si="36"/>
        <v>1818</v>
      </c>
      <c r="H61" s="21">
        <f t="shared" si="36"/>
        <v>1420</v>
      </c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>
        <f t="shared" ref="AA61" si="37">SUM(AA57:AA60)</f>
        <v>1424</v>
      </c>
      <c r="AB61" s="21">
        <f t="shared" ref="AB61" si="38">SUM(AB57:AB60)</f>
        <v>1569</v>
      </c>
      <c r="AC61" s="21">
        <f t="shared" ref="AC61" si="39">SUM(AC57:AC60)</f>
        <v>1426</v>
      </c>
      <c r="AD61" s="21">
        <f t="shared" ref="AD61" si="40">SUM(AD57:AD60)</f>
        <v>1328</v>
      </c>
      <c r="AE61" s="21">
        <f t="shared" ref="AE61" si="41">SUM(AE57:AE60)</f>
        <v>1274</v>
      </c>
      <c r="AF61" s="21">
        <f t="shared" ref="AF61" si="42">SUM(AF57:AF60)</f>
        <v>1334</v>
      </c>
      <c r="AG61" s="21">
        <f t="shared" ref="AG61" si="43">SUM(AG57:AG60)</f>
        <v>1231</v>
      </c>
      <c r="AH61" s="21">
        <f t="shared" ref="AH61" si="44">SUM(AH57:AH60)</f>
        <v>1091</v>
      </c>
      <c r="AI61" s="21">
        <f t="shared" ref="AI61" si="45">SUM(AI57:AI60)</f>
        <v>1109</v>
      </c>
      <c r="AJ61" s="21">
        <f t="shared" ref="AJ61" si="46">SUM(AJ57:AJ60)</f>
        <v>1080</v>
      </c>
      <c r="AK61" s="21">
        <f t="shared" ref="AK61" si="47">SUM(AK57:AK60)</f>
        <v>1074</v>
      </c>
      <c r="AL61" s="21">
        <f t="shared" ref="AL61" si="48">SUM(AL57:AL60)</f>
        <v>1131</v>
      </c>
      <c r="AM61" s="21">
        <f t="shared" ref="AM61" si="49">SUM(AM57:AM60)</f>
        <v>1122</v>
      </c>
      <c r="AN61" s="21">
        <f t="shared" ref="AN61" si="50">SUM(AN57:AN60)</f>
        <v>1298</v>
      </c>
      <c r="AO61" s="21">
        <f t="shared" ref="AO61" si="51">SUM(AO57:AO60)</f>
        <v>1327</v>
      </c>
      <c r="AP61" s="21">
        <f t="shared" ref="AP61" si="52">SUM(AP57:AP60)</f>
        <v>1420</v>
      </c>
      <c r="AQ61" s="21">
        <f t="shared" ref="AQ61" si="53">SUM(AQ57:AQ60)</f>
        <v>1385</v>
      </c>
      <c r="AR61" s="21">
        <f t="shared" ref="AR61" si="54">SUM(AR57:AR60)</f>
        <v>1189</v>
      </c>
      <c r="AS61" s="21">
        <f t="shared" ref="AS61" si="55">SUM(AS57:AS60)</f>
        <v>1172</v>
      </c>
      <c r="AT61" s="21">
        <f t="shared" ref="AT61:AX61" si="56">SUM(AT57:AT60)</f>
        <v>1372</v>
      </c>
      <c r="AU61" s="21">
        <f t="shared" si="56"/>
        <v>1388</v>
      </c>
      <c r="AV61" s="21">
        <f t="shared" si="56"/>
        <v>1381</v>
      </c>
      <c r="AW61" s="21">
        <f t="shared" si="56"/>
        <v>1433</v>
      </c>
      <c r="AX61" s="21">
        <f t="shared" si="56"/>
        <v>1405</v>
      </c>
      <c r="AY61" s="21">
        <f t="shared" ref="AY61:BD61" si="57">SUM(AY57:AY60)</f>
        <v>1204</v>
      </c>
      <c r="AZ61" s="21">
        <f t="shared" si="57"/>
        <v>1277</v>
      </c>
      <c r="BA61" s="21">
        <f t="shared" si="57"/>
        <v>1191</v>
      </c>
      <c r="BB61" s="21">
        <f t="shared" si="57"/>
        <v>994</v>
      </c>
      <c r="BC61" s="21">
        <f t="shared" si="57"/>
        <v>996</v>
      </c>
      <c r="BD61" s="21">
        <f t="shared" si="57"/>
        <v>1038</v>
      </c>
      <c r="BE61" s="21">
        <f t="shared" ref="BE61:BF61" si="58">SUM(BE57:BE60)</f>
        <v>1191</v>
      </c>
      <c r="BF61" s="21">
        <f t="shared" si="58"/>
        <v>1347</v>
      </c>
      <c r="BG61" s="21">
        <f t="shared" ref="BG61:BH61" si="59">SUM(BG57:BG60)</f>
        <v>1367</v>
      </c>
      <c r="BH61" s="21">
        <f t="shared" si="59"/>
        <v>1280</v>
      </c>
      <c r="BI61" s="21">
        <f t="shared" ref="BI61:BJ61" si="60">SUM(BI57:BI60)</f>
        <v>1180</v>
      </c>
      <c r="BJ61" s="21">
        <f t="shared" si="60"/>
        <v>1265</v>
      </c>
      <c r="BK61" s="21">
        <f t="shared" ref="BK61" si="61">SUM(BK57:BK60)</f>
        <v>1235</v>
      </c>
      <c r="BL61" s="5"/>
    </row>
    <row r="62" spans="1:64" ht="13.5" customHeight="1" x14ac:dyDescent="0.2">
      <c r="A62" s="6"/>
      <c r="C62" s="8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5"/>
    </row>
    <row r="63" spans="1:64" ht="13.5" customHeight="1" x14ac:dyDescent="0.2">
      <c r="A63" s="6"/>
      <c r="BL63" s="5"/>
    </row>
    <row r="64" spans="1:64" ht="13.5" customHeight="1" x14ac:dyDescent="0.25">
      <c r="A64" s="11"/>
      <c r="B64" s="62" t="s">
        <v>93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4"/>
      <c r="BG64" s="65"/>
      <c r="BH64" s="65"/>
      <c r="BI64" s="65"/>
      <c r="BJ64" s="9"/>
      <c r="BK64" s="9" t="s">
        <v>113</v>
      </c>
      <c r="BL64" s="12"/>
    </row>
  </sheetData>
  <mergeCells count="2">
    <mergeCell ref="A2:BL2"/>
    <mergeCell ref="B64:BI64"/>
  </mergeCells>
  <hyperlinks>
    <hyperlink ref="B64" r:id="rId1" display="Source: DHE 07-2" xr:uid="{DB9551F9-19E5-44F9-B5DC-D2EAB99486BE}"/>
    <hyperlink ref="B64:AZ64" r:id="rId2" display="Source: DHE 07-2, Institutional Origin of Undergraduate Transfer Students" xr:uid="{CE7285C5-D14F-451D-A297-B2AD783FF3D6}"/>
    <hyperlink ref="B64:BD64" r:id="rId3" display="Source: DHE 07-2, Institutional Origin of Undergraduate Transfer Students" xr:uid="{1B8BF26A-613B-41D7-B9AF-D7476F3EA43E}"/>
    <hyperlink ref="B64:BE64" r:id="rId4" display="Source: DHE 07-2, Institutional Origin of Undergraduate Transfer Students" xr:uid="{4DC5F125-3597-4C43-937D-02B51E5B1542}"/>
  </hyperlinks>
  <printOptions horizontalCentered="1"/>
  <pageMargins left="0.7" right="0.45" top="0.5" bottom="0.5" header="0.3" footer="0.3"/>
  <pageSetup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M64"/>
  <sheetViews>
    <sheetView workbookViewId="0"/>
  </sheetViews>
  <sheetFormatPr defaultColWidth="9.140625" defaultRowHeight="13.5" customHeight="1" x14ac:dyDescent="0.2"/>
  <cols>
    <col min="1" max="2" width="2.7109375" style="7" customWidth="1"/>
    <col min="3" max="3" width="18.7109375" style="7" customWidth="1"/>
    <col min="4" max="57" width="8.7109375" style="7" hidden="1" customWidth="1"/>
    <col min="58" max="63" width="8.7109375" style="7" customWidth="1"/>
    <col min="64" max="64" width="2.7109375" style="7" customWidth="1"/>
    <col min="65" max="65" width="9.140625" style="7"/>
    <col min="66" max="16384" width="9.140625" style="1"/>
  </cols>
  <sheetData>
    <row r="2" spans="1:64" ht="15" customHeight="1" x14ac:dyDescent="0.25">
      <c r="A2" s="59" t="s">
        <v>0</v>
      </c>
      <c r="B2" s="63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1"/>
    </row>
    <row r="3" spans="1:64" ht="13.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5"/>
    </row>
    <row r="4" spans="1:64" ht="15" customHeight="1" x14ac:dyDescent="0.25">
      <c r="A4" s="2"/>
      <c r="B4" s="16" t="s">
        <v>74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5"/>
    </row>
    <row r="5" spans="1:64" ht="15" customHeight="1" x14ac:dyDescent="0.25">
      <c r="A5" s="2"/>
      <c r="B5" s="16" t="s">
        <v>97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5"/>
    </row>
    <row r="6" spans="1:64" ht="13.5" customHeight="1" thickBot="1" x14ac:dyDescent="0.25">
      <c r="A6" s="6"/>
      <c r="BL6" s="5"/>
    </row>
    <row r="7" spans="1:64" ht="13.5" customHeight="1" thickTop="1" x14ac:dyDescent="0.2">
      <c r="A7" s="6"/>
      <c r="B7" s="13"/>
      <c r="C7" s="13"/>
      <c r="D7" s="14" t="s">
        <v>1</v>
      </c>
      <c r="E7" s="14" t="s">
        <v>2</v>
      </c>
      <c r="F7" s="14" t="s">
        <v>3</v>
      </c>
      <c r="G7" s="14" t="s">
        <v>4</v>
      </c>
      <c r="H7" s="14" t="s">
        <v>5</v>
      </c>
      <c r="I7" s="14" t="s">
        <v>6</v>
      </c>
      <c r="J7" s="14" t="s">
        <v>7</v>
      </c>
      <c r="K7" s="14" t="s">
        <v>8</v>
      </c>
      <c r="L7" s="14" t="s">
        <v>9</v>
      </c>
      <c r="M7" s="14" t="s">
        <v>10</v>
      </c>
      <c r="N7" s="14" t="s">
        <v>11</v>
      </c>
      <c r="O7" s="14" t="s">
        <v>12</v>
      </c>
      <c r="P7" s="14" t="s">
        <v>13</v>
      </c>
      <c r="Q7" s="14" t="s">
        <v>14</v>
      </c>
      <c r="R7" s="14" t="s">
        <v>15</v>
      </c>
      <c r="S7" s="14" t="s">
        <v>16</v>
      </c>
      <c r="T7" s="14" t="s">
        <v>17</v>
      </c>
      <c r="U7" s="14" t="s">
        <v>18</v>
      </c>
      <c r="V7" s="14" t="s">
        <v>19</v>
      </c>
      <c r="W7" s="14" t="s">
        <v>20</v>
      </c>
      <c r="X7" s="14" t="s">
        <v>21</v>
      </c>
      <c r="Y7" s="14" t="s">
        <v>22</v>
      </c>
      <c r="Z7" s="14" t="s">
        <v>23</v>
      </c>
      <c r="AA7" s="15" t="s">
        <v>24</v>
      </c>
      <c r="AB7" s="15" t="s">
        <v>25</v>
      </c>
      <c r="AC7" s="15" t="s">
        <v>26</v>
      </c>
      <c r="AD7" s="15" t="s">
        <v>27</v>
      </c>
      <c r="AE7" s="15" t="s">
        <v>28</v>
      </c>
      <c r="AF7" s="15" t="s">
        <v>29</v>
      </c>
      <c r="AG7" s="15" t="s">
        <v>30</v>
      </c>
      <c r="AH7" s="15" t="s">
        <v>31</v>
      </c>
      <c r="AI7" s="15" t="s">
        <v>32</v>
      </c>
      <c r="AJ7" s="15" t="s">
        <v>33</v>
      </c>
      <c r="AK7" s="15" t="s">
        <v>34</v>
      </c>
      <c r="AL7" s="15" t="s">
        <v>35</v>
      </c>
      <c r="AM7" s="15" t="s">
        <v>36</v>
      </c>
      <c r="AN7" s="15" t="s">
        <v>37</v>
      </c>
      <c r="AO7" s="15" t="s">
        <v>38</v>
      </c>
      <c r="AP7" s="15" t="s">
        <v>39</v>
      </c>
      <c r="AQ7" s="15" t="s">
        <v>40</v>
      </c>
      <c r="AR7" s="15" t="s">
        <v>41</v>
      </c>
      <c r="AS7" s="15" t="s">
        <v>42</v>
      </c>
      <c r="AT7" s="15" t="s">
        <v>43</v>
      </c>
      <c r="AU7" s="15" t="s">
        <v>44</v>
      </c>
      <c r="AV7" s="15" t="s">
        <v>45</v>
      </c>
      <c r="AW7" s="15" t="s">
        <v>46</v>
      </c>
      <c r="AX7" s="15" t="s">
        <v>47</v>
      </c>
      <c r="AY7" s="15" t="s">
        <v>48</v>
      </c>
      <c r="AZ7" s="15" t="s">
        <v>100</v>
      </c>
      <c r="BA7" s="15" t="s">
        <v>101</v>
      </c>
      <c r="BB7" s="15" t="s">
        <v>102</v>
      </c>
      <c r="BC7" s="15" t="s">
        <v>103</v>
      </c>
      <c r="BD7" s="15" t="s">
        <v>105</v>
      </c>
      <c r="BE7" s="15" t="s">
        <v>106</v>
      </c>
      <c r="BF7" s="15" t="s">
        <v>107</v>
      </c>
      <c r="BG7" s="15" t="s">
        <v>108</v>
      </c>
      <c r="BH7" s="15" t="s">
        <v>109</v>
      </c>
      <c r="BI7" s="15" t="s">
        <v>110</v>
      </c>
      <c r="BJ7" s="15" t="s">
        <v>111</v>
      </c>
      <c r="BK7" s="15" t="s">
        <v>112</v>
      </c>
      <c r="BL7" s="5"/>
    </row>
    <row r="8" spans="1:64" ht="13.5" customHeight="1" x14ac:dyDescent="0.2">
      <c r="A8" s="6"/>
      <c r="BL8" s="5"/>
    </row>
    <row r="9" spans="1:64" ht="13.5" hidden="1" customHeight="1" x14ac:dyDescent="0.2">
      <c r="A9" s="6"/>
      <c r="BL9" s="5"/>
    </row>
    <row r="10" spans="1:64" ht="13.5" customHeight="1" x14ac:dyDescent="0.2">
      <c r="A10" s="6"/>
      <c r="B10" s="30" t="s">
        <v>75</v>
      </c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5"/>
    </row>
    <row r="11" spans="1:64" ht="13.5" customHeight="1" x14ac:dyDescent="0.2">
      <c r="A11" s="6"/>
      <c r="C11" s="7" t="s">
        <v>92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>
        <v>58</v>
      </c>
      <c r="AB11" s="21">
        <v>51</v>
      </c>
      <c r="AC11" s="21">
        <v>59</v>
      </c>
      <c r="AD11" s="21">
        <v>54</v>
      </c>
      <c r="AE11" s="21">
        <v>44</v>
      </c>
      <c r="AF11" s="21">
        <v>54</v>
      </c>
      <c r="AG11" s="21">
        <v>46</v>
      </c>
      <c r="AH11" s="21">
        <v>51</v>
      </c>
      <c r="AI11" s="21">
        <v>42</v>
      </c>
      <c r="AJ11" s="21">
        <v>42</v>
      </c>
      <c r="AK11" s="21">
        <v>42</v>
      </c>
      <c r="AL11" s="21">
        <v>38</v>
      </c>
      <c r="AM11" s="21">
        <v>48</v>
      </c>
      <c r="AN11" s="21">
        <v>63</v>
      </c>
      <c r="AO11" s="21">
        <v>43</v>
      </c>
      <c r="AP11" s="21">
        <v>56</v>
      </c>
      <c r="AQ11" s="21">
        <v>56</v>
      </c>
      <c r="AR11" s="21">
        <v>63</v>
      </c>
      <c r="AS11" s="21">
        <v>68</v>
      </c>
      <c r="AT11" s="21">
        <v>48</v>
      </c>
      <c r="AU11" s="21">
        <v>87</v>
      </c>
      <c r="AV11" s="21">
        <v>82</v>
      </c>
      <c r="AW11" s="21">
        <v>61</v>
      </c>
      <c r="AX11" s="21">
        <v>46</v>
      </c>
      <c r="AY11" s="21">
        <v>71</v>
      </c>
      <c r="AZ11" s="21">
        <v>65</v>
      </c>
      <c r="BA11" s="21">
        <v>93</v>
      </c>
      <c r="BB11" s="21">
        <v>68</v>
      </c>
      <c r="BC11" s="21">
        <v>48</v>
      </c>
      <c r="BD11" s="21">
        <v>57</v>
      </c>
      <c r="BE11" s="21">
        <v>47</v>
      </c>
      <c r="BF11" s="21">
        <v>62</v>
      </c>
      <c r="BG11" s="21">
        <v>44</v>
      </c>
      <c r="BH11" s="21">
        <v>47</v>
      </c>
      <c r="BI11" s="21">
        <v>35</v>
      </c>
      <c r="BJ11" s="21">
        <v>39</v>
      </c>
      <c r="BK11" s="21">
        <v>37</v>
      </c>
      <c r="BL11" s="5"/>
    </row>
    <row r="12" spans="1:64" ht="13.5" customHeight="1" x14ac:dyDescent="0.2">
      <c r="A12" s="6"/>
      <c r="C12" s="7" t="s">
        <v>78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>
        <v>9</v>
      </c>
      <c r="AB12" s="21">
        <v>8</v>
      </c>
      <c r="AC12" s="21">
        <v>8</v>
      </c>
      <c r="AD12" s="21">
        <v>7</v>
      </c>
      <c r="AE12" s="21">
        <v>8</v>
      </c>
      <c r="AF12" s="21">
        <v>8</v>
      </c>
      <c r="AG12" s="21">
        <v>7</v>
      </c>
      <c r="AH12" s="21">
        <v>3</v>
      </c>
      <c r="AI12" s="21">
        <v>7</v>
      </c>
      <c r="AJ12" s="21">
        <v>4</v>
      </c>
      <c r="AK12" s="21">
        <v>2</v>
      </c>
      <c r="AL12" s="21">
        <v>4</v>
      </c>
      <c r="AM12" s="21">
        <v>4</v>
      </c>
      <c r="AN12" s="21">
        <v>7</v>
      </c>
      <c r="AO12" s="21">
        <v>7</v>
      </c>
      <c r="AP12" s="21">
        <v>6</v>
      </c>
      <c r="AQ12" s="21">
        <v>5</v>
      </c>
      <c r="AR12" s="21">
        <v>8</v>
      </c>
      <c r="AS12" s="21">
        <v>8</v>
      </c>
      <c r="AT12" s="21">
        <v>3</v>
      </c>
      <c r="AU12" s="21">
        <v>6</v>
      </c>
      <c r="AV12" s="21">
        <v>4</v>
      </c>
      <c r="AW12" s="21">
        <v>6</v>
      </c>
      <c r="AX12" s="21">
        <v>10</v>
      </c>
      <c r="AY12" s="21">
        <v>6</v>
      </c>
      <c r="AZ12" s="21">
        <v>9</v>
      </c>
      <c r="BA12" s="21">
        <v>9</v>
      </c>
      <c r="BB12" s="21">
        <v>6</v>
      </c>
      <c r="BC12" s="21">
        <v>9</v>
      </c>
      <c r="BD12" s="21">
        <v>14</v>
      </c>
      <c r="BE12" s="21">
        <v>8</v>
      </c>
      <c r="BF12" s="21">
        <v>8</v>
      </c>
      <c r="BG12" s="21">
        <v>9</v>
      </c>
      <c r="BH12" s="21">
        <v>6</v>
      </c>
      <c r="BI12" s="21">
        <v>3</v>
      </c>
      <c r="BJ12" s="21">
        <v>6</v>
      </c>
      <c r="BK12" s="21">
        <v>7</v>
      </c>
      <c r="BL12" s="5"/>
    </row>
    <row r="13" spans="1:64" ht="13.5" customHeight="1" x14ac:dyDescent="0.2">
      <c r="A13" s="6"/>
      <c r="C13" s="7" t="s">
        <v>77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2">
        <v>6</v>
      </c>
      <c r="AB13" s="22">
        <v>7</v>
      </c>
      <c r="AC13" s="22">
        <v>3</v>
      </c>
      <c r="AD13" s="22">
        <v>6</v>
      </c>
      <c r="AE13" s="22">
        <v>2</v>
      </c>
      <c r="AF13" s="22">
        <v>3</v>
      </c>
      <c r="AG13" s="22">
        <v>6</v>
      </c>
      <c r="AH13" s="22">
        <v>4</v>
      </c>
      <c r="AI13" s="22">
        <v>2</v>
      </c>
      <c r="AJ13" s="22">
        <v>3</v>
      </c>
      <c r="AK13" s="22">
        <v>2</v>
      </c>
      <c r="AL13" s="22">
        <v>3</v>
      </c>
      <c r="AM13" s="22">
        <v>6</v>
      </c>
      <c r="AN13" s="22">
        <v>6</v>
      </c>
      <c r="AO13" s="22">
        <v>8</v>
      </c>
      <c r="AP13" s="22">
        <v>8</v>
      </c>
      <c r="AQ13" s="22">
        <v>8</v>
      </c>
      <c r="AR13" s="22">
        <v>6</v>
      </c>
      <c r="AS13" s="22">
        <v>3</v>
      </c>
      <c r="AT13" s="22">
        <v>9</v>
      </c>
      <c r="AU13" s="22">
        <v>7</v>
      </c>
      <c r="AV13" s="22">
        <v>9</v>
      </c>
      <c r="AW13" s="22">
        <v>3</v>
      </c>
      <c r="AX13" s="22">
        <v>4</v>
      </c>
      <c r="AY13" s="22">
        <v>5</v>
      </c>
      <c r="AZ13" s="22">
        <v>2</v>
      </c>
      <c r="BA13" s="22">
        <v>4</v>
      </c>
      <c r="BB13" s="22">
        <v>5</v>
      </c>
      <c r="BC13" s="22">
        <v>6</v>
      </c>
      <c r="BD13" s="22">
        <v>4</v>
      </c>
      <c r="BE13" s="22">
        <v>7</v>
      </c>
      <c r="BF13" s="22">
        <v>3</v>
      </c>
      <c r="BG13" s="22">
        <v>5</v>
      </c>
      <c r="BH13" s="22">
        <v>1</v>
      </c>
      <c r="BI13" s="22">
        <v>3</v>
      </c>
      <c r="BJ13" s="22">
        <v>1</v>
      </c>
      <c r="BK13" s="22">
        <v>1</v>
      </c>
      <c r="BL13" s="5"/>
    </row>
    <row r="14" spans="1:64" ht="13.5" customHeight="1" x14ac:dyDescent="0.2">
      <c r="A14" s="6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>
        <f>SUM(AA11:AA13)</f>
        <v>73</v>
      </c>
      <c r="AB14" s="21">
        <f t="shared" ref="AB14:AH14" si="0">SUM(AB11:AB13)</f>
        <v>66</v>
      </c>
      <c r="AC14" s="21">
        <f t="shared" si="0"/>
        <v>70</v>
      </c>
      <c r="AD14" s="21">
        <f t="shared" si="0"/>
        <v>67</v>
      </c>
      <c r="AE14" s="21">
        <f t="shared" si="0"/>
        <v>54</v>
      </c>
      <c r="AF14" s="21">
        <f t="shared" si="0"/>
        <v>65</v>
      </c>
      <c r="AG14" s="21">
        <f t="shared" si="0"/>
        <v>59</v>
      </c>
      <c r="AH14" s="21">
        <f t="shared" si="0"/>
        <v>58</v>
      </c>
      <c r="AI14" s="21">
        <f t="shared" ref="AI14:AU14" si="1">SUM(AI11:AI13)</f>
        <v>51</v>
      </c>
      <c r="AJ14" s="21">
        <f t="shared" si="1"/>
        <v>49</v>
      </c>
      <c r="AK14" s="21">
        <f t="shared" si="1"/>
        <v>46</v>
      </c>
      <c r="AL14" s="21">
        <f t="shared" si="1"/>
        <v>45</v>
      </c>
      <c r="AM14" s="21">
        <f t="shared" si="1"/>
        <v>58</v>
      </c>
      <c r="AN14" s="21">
        <f t="shared" si="1"/>
        <v>76</v>
      </c>
      <c r="AO14" s="21">
        <f t="shared" si="1"/>
        <v>58</v>
      </c>
      <c r="AP14" s="21">
        <f t="shared" si="1"/>
        <v>70</v>
      </c>
      <c r="AQ14" s="21">
        <f t="shared" si="1"/>
        <v>69</v>
      </c>
      <c r="AR14" s="21">
        <f t="shared" si="1"/>
        <v>77</v>
      </c>
      <c r="AS14" s="21">
        <f t="shared" si="1"/>
        <v>79</v>
      </c>
      <c r="AT14" s="21">
        <f t="shared" si="1"/>
        <v>60</v>
      </c>
      <c r="AU14" s="21">
        <f t="shared" si="1"/>
        <v>100</v>
      </c>
      <c r="AV14" s="21">
        <f t="shared" ref="AV14:BA14" si="2">SUM(AV11:AV13)</f>
        <v>95</v>
      </c>
      <c r="AW14" s="21">
        <f t="shared" si="2"/>
        <v>70</v>
      </c>
      <c r="AX14" s="21">
        <f t="shared" si="2"/>
        <v>60</v>
      </c>
      <c r="AY14" s="21">
        <f t="shared" si="2"/>
        <v>82</v>
      </c>
      <c r="AZ14" s="21">
        <f t="shared" si="2"/>
        <v>76</v>
      </c>
      <c r="BA14" s="21">
        <f t="shared" si="2"/>
        <v>106</v>
      </c>
      <c r="BB14" s="21">
        <f t="shared" ref="BB14:BC14" si="3">SUM(BB11:BB13)</f>
        <v>79</v>
      </c>
      <c r="BC14" s="21">
        <f t="shared" si="3"/>
        <v>63</v>
      </c>
      <c r="BD14" s="21">
        <f t="shared" ref="BD14" si="4">SUM(BD11:BD13)</f>
        <v>75</v>
      </c>
      <c r="BE14" s="21">
        <f t="shared" ref="BE14:BF14" si="5">SUM(BE11:BE13)</f>
        <v>62</v>
      </c>
      <c r="BF14" s="21">
        <f t="shared" si="5"/>
        <v>73</v>
      </c>
      <c r="BG14" s="21">
        <f t="shared" ref="BG14:BH14" si="6">SUM(BG11:BG13)</f>
        <v>58</v>
      </c>
      <c r="BH14" s="21">
        <f t="shared" si="6"/>
        <v>54</v>
      </c>
      <c r="BI14" s="21">
        <f t="shared" ref="BI14:BJ14" si="7">SUM(BI11:BI13)</f>
        <v>41</v>
      </c>
      <c r="BJ14" s="21">
        <f t="shared" si="7"/>
        <v>46</v>
      </c>
      <c r="BK14" s="21">
        <f t="shared" ref="BK14" si="8">SUM(BK11:BK13)</f>
        <v>45</v>
      </c>
      <c r="BL14" s="5"/>
    </row>
    <row r="15" spans="1:64" ht="13.5" customHeight="1" x14ac:dyDescent="0.2">
      <c r="A15" s="6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5"/>
    </row>
    <row r="16" spans="1:64" ht="13.5" customHeight="1" x14ac:dyDescent="0.2">
      <c r="A16" s="6"/>
      <c r="B16" s="30" t="s">
        <v>90</v>
      </c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5"/>
    </row>
    <row r="17" spans="1:64" ht="13.5" customHeight="1" x14ac:dyDescent="0.2">
      <c r="A17" s="6"/>
      <c r="C17" s="7" t="s">
        <v>79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>
        <v>46</v>
      </c>
      <c r="AB17" s="21">
        <v>43</v>
      </c>
      <c r="AC17" s="21">
        <v>32</v>
      </c>
      <c r="AD17" s="21">
        <v>31</v>
      </c>
      <c r="AE17" s="21">
        <v>26</v>
      </c>
      <c r="AF17" s="21">
        <v>25</v>
      </c>
      <c r="AG17" s="21">
        <v>23</v>
      </c>
      <c r="AH17" s="21">
        <v>20</v>
      </c>
      <c r="AI17" s="21">
        <v>18</v>
      </c>
      <c r="AJ17" s="21">
        <v>26</v>
      </c>
      <c r="AK17" s="21">
        <v>18</v>
      </c>
      <c r="AL17" s="21">
        <v>27</v>
      </c>
      <c r="AM17" s="21">
        <v>27</v>
      </c>
      <c r="AN17" s="21">
        <v>26</v>
      </c>
      <c r="AO17" s="21">
        <v>30</v>
      </c>
      <c r="AP17" s="21">
        <v>24</v>
      </c>
      <c r="AQ17" s="21">
        <v>31</v>
      </c>
      <c r="AR17" s="21">
        <v>31</v>
      </c>
      <c r="AS17" s="21">
        <v>24</v>
      </c>
      <c r="AT17" s="21">
        <v>28</v>
      </c>
      <c r="AU17" s="21">
        <v>24</v>
      </c>
      <c r="AV17" s="21">
        <v>39</v>
      </c>
      <c r="AW17" s="21">
        <v>25</v>
      </c>
      <c r="AX17" s="21">
        <v>35</v>
      </c>
      <c r="AY17" s="21">
        <v>26</v>
      </c>
      <c r="AZ17" s="21">
        <v>29</v>
      </c>
      <c r="BA17" s="21">
        <v>21</v>
      </c>
      <c r="BB17" s="21">
        <v>20</v>
      </c>
      <c r="BC17" s="21">
        <v>24</v>
      </c>
      <c r="BD17" s="21">
        <v>20</v>
      </c>
      <c r="BE17" s="21">
        <v>13</v>
      </c>
      <c r="BF17" s="21">
        <v>19</v>
      </c>
      <c r="BG17" s="21">
        <v>18</v>
      </c>
      <c r="BH17" s="21">
        <v>17</v>
      </c>
      <c r="BI17" s="21">
        <v>11</v>
      </c>
      <c r="BJ17" s="21">
        <v>10</v>
      </c>
      <c r="BK17" s="21">
        <v>10</v>
      </c>
      <c r="BL17" s="5"/>
    </row>
    <row r="18" spans="1:64" ht="13.5" customHeight="1" x14ac:dyDescent="0.2">
      <c r="A18" s="6"/>
      <c r="C18" s="7" t="s">
        <v>49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>
        <v>0</v>
      </c>
      <c r="AB18" s="21">
        <v>0</v>
      </c>
      <c r="AC18" s="21">
        <v>1</v>
      </c>
      <c r="AD18" s="21">
        <v>0</v>
      </c>
      <c r="AE18" s="21">
        <v>0</v>
      </c>
      <c r="AF18" s="21">
        <v>1</v>
      </c>
      <c r="AG18" s="21">
        <v>0</v>
      </c>
      <c r="AH18" s="21">
        <v>1</v>
      </c>
      <c r="AI18" s="21">
        <v>0</v>
      </c>
      <c r="AJ18" s="21">
        <v>1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1</v>
      </c>
      <c r="AR18" s="21">
        <v>0</v>
      </c>
      <c r="AS18" s="21">
        <v>1</v>
      </c>
      <c r="AT18" s="21">
        <v>0</v>
      </c>
      <c r="AU18" s="21">
        <v>0</v>
      </c>
      <c r="AV18" s="21">
        <v>2</v>
      </c>
      <c r="AW18" s="21">
        <v>1</v>
      </c>
      <c r="AX18" s="21">
        <v>1</v>
      </c>
      <c r="AY18" s="21">
        <v>2</v>
      </c>
      <c r="AZ18" s="21">
        <v>2</v>
      </c>
      <c r="BA18" s="21">
        <v>1</v>
      </c>
      <c r="BB18" s="21">
        <v>1</v>
      </c>
      <c r="BC18" s="21">
        <v>1</v>
      </c>
      <c r="BD18" s="21">
        <v>1</v>
      </c>
      <c r="BE18" s="21">
        <v>0</v>
      </c>
      <c r="BF18" s="21">
        <v>1</v>
      </c>
      <c r="BG18" s="21">
        <v>0</v>
      </c>
      <c r="BH18" s="21">
        <v>0</v>
      </c>
      <c r="BI18" s="21">
        <v>1</v>
      </c>
      <c r="BJ18" s="21">
        <v>0</v>
      </c>
      <c r="BK18" s="21">
        <v>2</v>
      </c>
      <c r="BL18" s="5"/>
    </row>
    <row r="19" spans="1:64" ht="13.5" customHeight="1" x14ac:dyDescent="0.2">
      <c r="A19" s="6"/>
      <c r="C19" s="7" t="s">
        <v>50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>
        <v>6</v>
      </c>
      <c r="AB19" s="21">
        <v>5</v>
      </c>
      <c r="AC19" s="21">
        <v>2</v>
      </c>
      <c r="AD19" s="21">
        <v>3</v>
      </c>
      <c r="AE19" s="21">
        <v>0</v>
      </c>
      <c r="AF19" s="21">
        <v>4</v>
      </c>
      <c r="AG19" s="21">
        <v>5</v>
      </c>
      <c r="AH19" s="21">
        <v>5</v>
      </c>
      <c r="AI19" s="21">
        <v>11</v>
      </c>
      <c r="AJ19" s="21">
        <v>0</v>
      </c>
      <c r="AK19" s="21">
        <v>4</v>
      </c>
      <c r="AL19" s="21">
        <v>8</v>
      </c>
      <c r="AM19" s="21">
        <v>3</v>
      </c>
      <c r="AN19" s="21">
        <v>8</v>
      </c>
      <c r="AO19" s="21">
        <v>5</v>
      </c>
      <c r="AP19" s="21">
        <v>3</v>
      </c>
      <c r="AQ19" s="21">
        <v>4</v>
      </c>
      <c r="AR19" s="21">
        <v>4</v>
      </c>
      <c r="AS19" s="21">
        <v>2</v>
      </c>
      <c r="AT19" s="21">
        <v>3</v>
      </c>
      <c r="AU19" s="21">
        <v>8</v>
      </c>
      <c r="AV19" s="21">
        <v>4</v>
      </c>
      <c r="AW19" s="21">
        <v>7</v>
      </c>
      <c r="AX19" s="21">
        <v>6</v>
      </c>
      <c r="AY19" s="21">
        <v>1</v>
      </c>
      <c r="AZ19" s="21">
        <v>2</v>
      </c>
      <c r="BA19" s="21">
        <v>5</v>
      </c>
      <c r="BB19" s="21">
        <v>2</v>
      </c>
      <c r="BC19" s="21">
        <v>1</v>
      </c>
      <c r="BD19" s="21">
        <v>0</v>
      </c>
      <c r="BE19" s="21">
        <v>0</v>
      </c>
      <c r="BF19" s="21">
        <v>2</v>
      </c>
      <c r="BG19" s="21">
        <v>1</v>
      </c>
      <c r="BH19" s="21">
        <v>1</v>
      </c>
      <c r="BI19" s="21">
        <v>2</v>
      </c>
      <c r="BJ19" s="21">
        <v>2</v>
      </c>
      <c r="BK19" s="21">
        <v>2</v>
      </c>
      <c r="BL19" s="5"/>
    </row>
    <row r="20" spans="1:64" ht="13.5" customHeight="1" x14ac:dyDescent="0.2">
      <c r="A20" s="6"/>
      <c r="C20" s="7" t="s">
        <v>80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>
        <v>13</v>
      </c>
      <c r="AB20" s="21">
        <v>9</v>
      </c>
      <c r="AC20" s="21">
        <v>10</v>
      </c>
      <c r="AD20" s="21">
        <v>5</v>
      </c>
      <c r="AE20" s="21">
        <v>3</v>
      </c>
      <c r="AF20" s="21">
        <v>7</v>
      </c>
      <c r="AG20" s="21">
        <v>10</v>
      </c>
      <c r="AH20" s="21">
        <v>4</v>
      </c>
      <c r="AI20" s="21">
        <v>4</v>
      </c>
      <c r="AJ20" s="21">
        <v>8</v>
      </c>
      <c r="AK20" s="21">
        <v>9</v>
      </c>
      <c r="AL20" s="21">
        <v>3</v>
      </c>
      <c r="AM20" s="21">
        <v>4</v>
      </c>
      <c r="AN20" s="21">
        <v>5</v>
      </c>
      <c r="AO20" s="21">
        <v>4</v>
      </c>
      <c r="AP20" s="21">
        <v>6</v>
      </c>
      <c r="AQ20" s="21">
        <v>4</v>
      </c>
      <c r="AR20" s="21">
        <v>3</v>
      </c>
      <c r="AS20" s="21">
        <v>6</v>
      </c>
      <c r="AT20" s="21">
        <v>4</v>
      </c>
      <c r="AU20" s="21">
        <v>4</v>
      </c>
      <c r="AV20" s="21">
        <v>8</v>
      </c>
      <c r="AW20" s="21">
        <v>9</v>
      </c>
      <c r="AX20" s="21">
        <v>3</v>
      </c>
      <c r="AY20" s="21">
        <v>5</v>
      </c>
      <c r="AZ20" s="21">
        <v>5</v>
      </c>
      <c r="BA20" s="21">
        <v>9</v>
      </c>
      <c r="BB20" s="21">
        <v>11</v>
      </c>
      <c r="BC20" s="21">
        <v>6</v>
      </c>
      <c r="BD20" s="21">
        <v>6</v>
      </c>
      <c r="BE20" s="21">
        <v>8</v>
      </c>
      <c r="BF20" s="21">
        <v>5</v>
      </c>
      <c r="BG20" s="21">
        <v>10</v>
      </c>
      <c r="BH20" s="21">
        <v>3</v>
      </c>
      <c r="BI20" s="21">
        <v>3</v>
      </c>
      <c r="BJ20" s="21">
        <v>3</v>
      </c>
      <c r="BK20" s="21">
        <v>2</v>
      </c>
      <c r="BL20" s="5"/>
    </row>
    <row r="21" spans="1:64" ht="13.5" customHeight="1" x14ac:dyDescent="0.2">
      <c r="A21" s="6"/>
      <c r="C21" s="7" t="s">
        <v>81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>
        <v>18</v>
      </c>
      <c r="AB21" s="21">
        <v>23</v>
      </c>
      <c r="AC21" s="21">
        <v>4</v>
      </c>
      <c r="AD21" s="21">
        <v>18</v>
      </c>
      <c r="AE21" s="21">
        <v>20</v>
      </c>
      <c r="AF21" s="21">
        <v>6</v>
      </c>
      <c r="AG21" s="21">
        <v>17</v>
      </c>
      <c r="AH21" s="21">
        <v>14</v>
      </c>
      <c r="AI21" s="21">
        <v>8</v>
      </c>
      <c r="AJ21" s="21">
        <v>12</v>
      </c>
      <c r="AK21" s="21">
        <v>8</v>
      </c>
      <c r="AL21" s="21">
        <v>12</v>
      </c>
      <c r="AM21" s="21">
        <v>9</v>
      </c>
      <c r="AN21" s="21">
        <v>22</v>
      </c>
      <c r="AO21" s="21">
        <v>32</v>
      </c>
      <c r="AP21" s="21">
        <v>16</v>
      </c>
      <c r="AQ21" s="21">
        <v>24</v>
      </c>
      <c r="AR21" s="21">
        <v>17</v>
      </c>
      <c r="AS21" s="21">
        <v>15</v>
      </c>
      <c r="AT21" s="21">
        <v>20</v>
      </c>
      <c r="AU21" s="21">
        <v>16</v>
      </c>
      <c r="AV21" s="21">
        <v>14</v>
      </c>
      <c r="AW21" s="21">
        <v>16</v>
      </c>
      <c r="AX21" s="21">
        <v>16</v>
      </c>
      <c r="AY21" s="21">
        <v>15</v>
      </c>
      <c r="AZ21" s="21">
        <v>12</v>
      </c>
      <c r="BA21" s="21">
        <v>15</v>
      </c>
      <c r="BB21" s="21">
        <v>17</v>
      </c>
      <c r="BC21" s="21">
        <v>19</v>
      </c>
      <c r="BD21" s="21">
        <v>9</v>
      </c>
      <c r="BE21" s="21">
        <v>12</v>
      </c>
      <c r="BF21" s="21">
        <v>18</v>
      </c>
      <c r="BG21" s="21">
        <v>15</v>
      </c>
      <c r="BH21" s="21">
        <v>7</v>
      </c>
      <c r="BI21" s="21">
        <v>7</v>
      </c>
      <c r="BJ21" s="21">
        <v>10</v>
      </c>
      <c r="BK21" s="21">
        <v>4</v>
      </c>
      <c r="BL21" s="5"/>
    </row>
    <row r="22" spans="1:64" ht="13.5" customHeight="1" x14ac:dyDescent="0.2">
      <c r="A22" s="6"/>
      <c r="C22" s="7" t="s">
        <v>82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>
        <v>12</v>
      </c>
      <c r="AB22" s="21">
        <v>5</v>
      </c>
      <c r="AC22" s="21">
        <v>11</v>
      </c>
      <c r="AD22" s="21">
        <v>4</v>
      </c>
      <c r="AE22" s="21">
        <v>8</v>
      </c>
      <c r="AF22" s="21">
        <v>8</v>
      </c>
      <c r="AG22" s="21">
        <v>14</v>
      </c>
      <c r="AH22" s="21">
        <v>14</v>
      </c>
      <c r="AI22" s="21">
        <v>8</v>
      </c>
      <c r="AJ22" s="21">
        <v>8</v>
      </c>
      <c r="AK22" s="21">
        <v>12</v>
      </c>
      <c r="AL22" s="21">
        <v>15</v>
      </c>
      <c r="AM22" s="21">
        <v>17</v>
      </c>
      <c r="AN22" s="21">
        <v>18</v>
      </c>
      <c r="AO22" s="21">
        <v>7</v>
      </c>
      <c r="AP22" s="21">
        <v>12</v>
      </c>
      <c r="AQ22" s="21">
        <v>14</v>
      </c>
      <c r="AR22" s="21">
        <v>7</v>
      </c>
      <c r="AS22" s="21">
        <v>13</v>
      </c>
      <c r="AT22" s="21">
        <v>14</v>
      </c>
      <c r="AU22" s="21">
        <v>15</v>
      </c>
      <c r="AV22" s="21">
        <v>13</v>
      </c>
      <c r="AW22" s="21">
        <v>14</v>
      </c>
      <c r="AX22" s="21">
        <v>10</v>
      </c>
      <c r="AY22" s="21">
        <v>13</v>
      </c>
      <c r="AZ22" s="21">
        <v>10</v>
      </c>
      <c r="BA22" s="21">
        <v>9</v>
      </c>
      <c r="BB22" s="21">
        <v>11</v>
      </c>
      <c r="BC22" s="21">
        <v>6</v>
      </c>
      <c r="BD22" s="21">
        <v>12</v>
      </c>
      <c r="BE22" s="21">
        <v>6</v>
      </c>
      <c r="BF22" s="21">
        <v>5</v>
      </c>
      <c r="BG22" s="21">
        <v>8</v>
      </c>
      <c r="BH22" s="21">
        <v>2</v>
      </c>
      <c r="BI22" s="21">
        <v>1</v>
      </c>
      <c r="BJ22" s="21">
        <v>1</v>
      </c>
      <c r="BK22" s="21">
        <v>3</v>
      </c>
      <c r="BL22" s="5"/>
    </row>
    <row r="23" spans="1:64" ht="13.5" customHeight="1" x14ac:dyDescent="0.2">
      <c r="A23" s="6"/>
      <c r="C23" s="7" t="s">
        <v>83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>
        <v>17</v>
      </c>
      <c r="AB23" s="21">
        <v>19</v>
      </c>
      <c r="AC23" s="21">
        <v>12</v>
      </c>
      <c r="AD23" s="21">
        <v>17</v>
      </c>
      <c r="AE23" s="21">
        <v>13</v>
      </c>
      <c r="AF23" s="21">
        <v>11</v>
      </c>
      <c r="AG23" s="21">
        <v>18</v>
      </c>
      <c r="AH23" s="21">
        <v>15</v>
      </c>
      <c r="AI23" s="21">
        <v>14</v>
      </c>
      <c r="AJ23" s="21">
        <v>17</v>
      </c>
      <c r="AK23" s="21">
        <v>8</v>
      </c>
      <c r="AL23" s="21">
        <v>13</v>
      </c>
      <c r="AM23" s="21">
        <v>28</v>
      </c>
      <c r="AN23" s="21">
        <v>18</v>
      </c>
      <c r="AO23" s="21">
        <v>27</v>
      </c>
      <c r="AP23" s="21">
        <v>20</v>
      </c>
      <c r="AQ23" s="21">
        <v>12</v>
      </c>
      <c r="AR23" s="21">
        <v>28</v>
      </c>
      <c r="AS23" s="21">
        <v>12</v>
      </c>
      <c r="AT23" s="21">
        <v>30</v>
      </c>
      <c r="AU23" s="21">
        <v>34</v>
      </c>
      <c r="AV23" s="21">
        <v>38</v>
      </c>
      <c r="AW23" s="21">
        <v>28</v>
      </c>
      <c r="AX23" s="21">
        <v>17</v>
      </c>
      <c r="AY23" s="21">
        <v>33</v>
      </c>
      <c r="AZ23" s="21">
        <v>23</v>
      </c>
      <c r="BA23" s="21">
        <v>14</v>
      </c>
      <c r="BB23" s="21">
        <v>21</v>
      </c>
      <c r="BC23" s="21">
        <v>19</v>
      </c>
      <c r="BD23" s="21">
        <v>21</v>
      </c>
      <c r="BE23" s="21">
        <v>28</v>
      </c>
      <c r="BF23" s="21">
        <v>17</v>
      </c>
      <c r="BG23" s="21">
        <v>21</v>
      </c>
      <c r="BH23" s="21">
        <v>5</v>
      </c>
      <c r="BI23" s="21">
        <v>13</v>
      </c>
      <c r="BJ23" s="21">
        <v>9</v>
      </c>
      <c r="BK23" s="21">
        <v>9</v>
      </c>
      <c r="BL23" s="5"/>
    </row>
    <row r="24" spans="1:64" ht="13.5" customHeight="1" x14ac:dyDescent="0.2">
      <c r="A24" s="6"/>
      <c r="C24" s="7" t="s">
        <v>84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>
        <v>4</v>
      </c>
      <c r="AB24" s="21">
        <v>1</v>
      </c>
      <c r="AC24" s="21">
        <v>2</v>
      </c>
      <c r="AD24" s="21">
        <v>0</v>
      </c>
      <c r="AE24" s="21">
        <v>5</v>
      </c>
      <c r="AF24" s="21">
        <v>1</v>
      </c>
      <c r="AG24" s="21">
        <v>5</v>
      </c>
      <c r="AH24" s="21">
        <v>3</v>
      </c>
      <c r="AI24" s="21">
        <v>3</v>
      </c>
      <c r="AJ24" s="21">
        <v>4</v>
      </c>
      <c r="AK24" s="21">
        <v>1</v>
      </c>
      <c r="AL24" s="21">
        <v>4</v>
      </c>
      <c r="AM24" s="21">
        <v>5</v>
      </c>
      <c r="AN24" s="21">
        <v>3</v>
      </c>
      <c r="AO24" s="21">
        <v>1</v>
      </c>
      <c r="AP24" s="21">
        <v>6</v>
      </c>
      <c r="AQ24" s="21">
        <v>6</v>
      </c>
      <c r="AR24" s="21">
        <v>5</v>
      </c>
      <c r="AS24" s="21">
        <v>3</v>
      </c>
      <c r="AT24" s="21">
        <v>2</v>
      </c>
      <c r="AU24" s="21">
        <v>4</v>
      </c>
      <c r="AV24" s="21">
        <v>3</v>
      </c>
      <c r="AW24" s="21">
        <v>3</v>
      </c>
      <c r="AX24" s="21">
        <v>6</v>
      </c>
      <c r="AY24" s="21">
        <v>3</v>
      </c>
      <c r="AZ24" s="21">
        <v>4</v>
      </c>
      <c r="BA24" s="21">
        <v>5</v>
      </c>
      <c r="BB24" s="21">
        <v>3</v>
      </c>
      <c r="BC24" s="21">
        <v>1</v>
      </c>
      <c r="BD24" s="21">
        <v>2</v>
      </c>
      <c r="BE24" s="21">
        <v>2</v>
      </c>
      <c r="BF24" s="21">
        <v>1</v>
      </c>
      <c r="BG24" s="21">
        <v>3</v>
      </c>
      <c r="BH24" s="21">
        <v>0</v>
      </c>
      <c r="BI24" s="21">
        <v>0</v>
      </c>
      <c r="BJ24" s="21">
        <v>2</v>
      </c>
      <c r="BK24" s="21">
        <v>1</v>
      </c>
      <c r="BL24" s="5"/>
    </row>
    <row r="25" spans="1:64" ht="13.5" customHeight="1" x14ac:dyDescent="0.2">
      <c r="A25" s="6"/>
      <c r="C25" s="7" t="s">
        <v>51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2">
        <v>27</v>
      </c>
      <c r="AB25" s="22">
        <v>28</v>
      </c>
      <c r="AC25" s="22">
        <v>40</v>
      </c>
      <c r="AD25" s="22">
        <v>38</v>
      </c>
      <c r="AE25" s="22">
        <v>45</v>
      </c>
      <c r="AF25" s="22">
        <v>29</v>
      </c>
      <c r="AG25" s="22">
        <v>31</v>
      </c>
      <c r="AH25" s="22">
        <v>32</v>
      </c>
      <c r="AI25" s="22">
        <v>32</v>
      </c>
      <c r="AJ25" s="22">
        <v>23</v>
      </c>
      <c r="AK25" s="22">
        <v>19</v>
      </c>
      <c r="AL25" s="22">
        <v>26</v>
      </c>
      <c r="AM25" s="22">
        <v>37</v>
      </c>
      <c r="AN25" s="22">
        <v>30</v>
      </c>
      <c r="AO25" s="22">
        <v>29</v>
      </c>
      <c r="AP25" s="22">
        <v>35</v>
      </c>
      <c r="AQ25" s="22">
        <v>40</v>
      </c>
      <c r="AR25" s="22">
        <v>30</v>
      </c>
      <c r="AS25" s="22">
        <v>26</v>
      </c>
      <c r="AT25" s="22">
        <v>37</v>
      </c>
      <c r="AU25" s="22">
        <v>31</v>
      </c>
      <c r="AV25" s="22">
        <v>23</v>
      </c>
      <c r="AW25" s="22">
        <v>32</v>
      </c>
      <c r="AX25" s="22">
        <v>31</v>
      </c>
      <c r="AY25" s="22">
        <v>25</v>
      </c>
      <c r="AZ25" s="22">
        <v>30</v>
      </c>
      <c r="BA25" s="22">
        <v>44</v>
      </c>
      <c r="BB25" s="22">
        <v>42</v>
      </c>
      <c r="BC25" s="22">
        <v>40</v>
      </c>
      <c r="BD25" s="22">
        <v>40</v>
      </c>
      <c r="BE25" s="22">
        <v>24</v>
      </c>
      <c r="BF25" s="22">
        <v>32</v>
      </c>
      <c r="BG25" s="22">
        <v>28</v>
      </c>
      <c r="BH25" s="22">
        <v>8</v>
      </c>
      <c r="BI25" s="22">
        <v>12</v>
      </c>
      <c r="BJ25" s="22">
        <v>8</v>
      </c>
      <c r="BK25" s="22">
        <v>17</v>
      </c>
      <c r="BL25" s="5"/>
    </row>
    <row r="26" spans="1:64" ht="13.5" customHeight="1" x14ac:dyDescent="0.2">
      <c r="A26" s="6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>
        <f>SUM(AA17:AA25)</f>
        <v>143</v>
      </c>
      <c r="AB26" s="21">
        <f t="shared" ref="AB26:AH26" si="9">SUM(AB17:AB25)</f>
        <v>133</v>
      </c>
      <c r="AC26" s="21">
        <f t="shared" si="9"/>
        <v>114</v>
      </c>
      <c r="AD26" s="21">
        <f t="shared" si="9"/>
        <v>116</v>
      </c>
      <c r="AE26" s="21">
        <f t="shared" si="9"/>
        <v>120</v>
      </c>
      <c r="AF26" s="21">
        <f t="shared" si="9"/>
        <v>92</v>
      </c>
      <c r="AG26" s="21">
        <f t="shared" si="9"/>
        <v>123</v>
      </c>
      <c r="AH26" s="21">
        <f t="shared" si="9"/>
        <v>108</v>
      </c>
      <c r="AI26" s="21">
        <f t="shared" ref="AI26:AU26" si="10">SUM(AI17:AI25)</f>
        <v>98</v>
      </c>
      <c r="AJ26" s="21">
        <f t="shared" si="10"/>
        <v>99</v>
      </c>
      <c r="AK26" s="21">
        <f t="shared" si="10"/>
        <v>79</v>
      </c>
      <c r="AL26" s="21">
        <f t="shared" si="10"/>
        <v>108</v>
      </c>
      <c r="AM26" s="21">
        <f t="shared" si="10"/>
        <v>130</v>
      </c>
      <c r="AN26" s="21">
        <f t="shared" si="10"/>
        <v>130</v>
      </c>
      <c r="AO26" s="21">
        <f t="shared" si="10"/>
        <v>135</v>
      </c>
      <c r="AP26" s="21">
        <f t="shared" si="10"/>
        <v>122</v>
      </c>
      <c r="AQ26" s="21">
        <f t="shared" si="10"/>
        <v>136</v>
      </c>
      <c r="AR26" s="21">
        <f t="shared" si="10"/>
        <v>125</v>
      </c>
      <c r="AS26" s="21">
        <f t="shared" si="10"/>
        <v>102</v>
      </c>
      <c r="AT26" s="21">
        <f t="shared" si="10"/>
        <v>138</v>
      </c>
      <c r="AU26" s="21">
        <f t="shared" si="10"/>
        <v>136</v>
      </c>
      <c r="AV26" s="21">
        <f t="shared" ref="AV26:BA26" si="11">SUM(AV17:AV25)</f>
        <v>144</v>
      </c>
      <c r="AW26" s="21">
        <f t="shared" si="11"/>
        <v>135</v>
      </c>
      <c r="AX26" s="21">
        <f t="shared" si="11"/>
        <v>125</v>
      </c>
      <c r="AY26" s="21">
        <f t="shared" si="11"/>
        <v>123</v>
      </c>
      <c r="AZ26" s="21">
        <f t="shared" si="11"/>
        <v>117</v>
      </c>
      <c r="BA26" s="21">
        <f t="shared" si="11"/>
        <v>123</v>
      </c>
      <c r="BB26" s="21">
        <f t="shared" ref="BB26:BC26" si="12">SUM(BB17:BB25)</f>
        <v>128</v>
      </c>
      <c r="BC26" s="21">
        <f t="shared" si="12"/>
        <v>117</v>
      </c>
      <c r="BD26" s="21">
        <f t="shared" ref="BD26" si="13">SUM(BD17:BD25)</f>
        <v>111</v>
      </c>
      <c r="BE26" s="21">
        <f t="shared" ref="BE26:BF26" si="14">SUM(BE17:BE25)</f>
        <v>93</v>
      </c>
      <c r="BF26" s="21">
        <f t="shared" si="14"/>
        <v>100</v>
      </c>
      <c r="BG26" s="21">
        <f t="shared" ref="BG26:BH26" si="15">SUM(BG17:BG25)</f>
        <v>104</v>
      </c>
      <c r="BH26" s="21">
        <f t="shared" si="15"/>
        <v>43</v>
      </c>
      <c r="BI26" s="21">
        <f t="shared" ref="BI26:BJ26" si="16">SUM(BI17:BI25)</f>
        <v>50</v>
      </c>
      <c r="BJ26" s="21">
        <f t="shared" si="16"/>
        <v>45</v>
      </c>
      <c r="BK26" s="21">
        <f t="shared" ref="BK26" si="17">SUM(BK17:BK25)</f>
        <v>50</v>
      </c>
      <c r="BL26" s="5"/>
    </row>
    <row r="27" spans="1:64" ht="13.5" customHeight="1" x14ac:dyDescent="0.2">
      <c r="A27" s="6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5"/>
    </row>
    <row r="28" spans="1:64" ht="13.5" customHeight="1" x14ac:dyDescent="0.2">
      <c r="A28" s="6"/>
      <c r="B28" s="30" t="s">
        <v>91</v>
      </c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5"/>
    </row>
    <row r="29" spans="1:64" ht="13.5" customHeight="1" x14ac:dyDescent="0.2">
      <c r="A29" s="6"/>
      <c r="C29" s="7" t="s">
        <v>52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1">
        <v>0</v>
      </c>
      <c r="AQ29" s="21">
        <v>0</v>
      </c>
      <c r="AR29" s="21">
        <v>2</v>
      </c>
      <c r="AS29" s="21">
        <v>1</v>
      </c>
      <c r="AT29" s="21">
        <v>0</v>
      </c>
      <c r="AU29" s="21">
        <v>0</v>
      </c>
      <c r="AV29" s="21">
        <v>0</v>
      </c>
      <c r="AW29" s="21">
        <v>0</v>
      </c>
      <c r="AX29" s="21">
        <v>0</v>
      </c>
      <c r="AY29" s="21">
        <v>2</v>
      </c>
      <c r="AZ29" s="21">
        <v>3</v>
      </c>
      <c r="BA29" s="21">
        <v>2</v>
      </c>
      <c r="BB29" s="21">
        <v>0</v>
      </c>
      <c r="BC29" s="21">
        <v>0</v>
      </c>
      <c r="BD29" s="21">
        <v>2</v>
      </c>
      <c r="BE29" s="21">
        <v>0</v>
      </c>
      <c r="BF29" s="21">
        <v>2</v>
      </c>
      <c r="BG29" s="21">
        <v>0</v>
      </c>
      <c r="BH29" s="21">
        <v>1</v>
      </c>
      <c r="BI29" s="21">
        <v>0</v>
      </c>
      <c r="BJ29" s="21">
        <v>1</v>
      </c>
      <c r="BK29" s="21">
        <v>0</v>
      </c>
      <c r="BL29" s="5"/>
    </row>
    <row r="30" spans="1:64" ht="13.5" customHeight="1" x14ac:dyDescent="0.2">
      <c r="A30" s="6"/>
      <c r="C30" s="7" t="s">
        <v>53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>
        <v>0</v>
      </c>
      <c r="AB30" s="21">
        <v>1</v>
      </c>
      <c r="AC30" s="21">
        <v>2</v>
      </c>
      <c r="AD30" s="21">
        <v>1</v>
      </c>
      <c r="AE30" s="21">
        <v>1</v>
      </c>
      <c r="AF30" s="21">
        <v>0</v>
      </c>
      <c r="AG30" s="21">
        <v>0</v>
      </c>
      <c r="AH30" s="21">
        <v>0</v>
      </c>
      <c r="AI30" s="21">
        <v>0</v>
      </c>
      <c r="AJ30" s="21">
        <v>0</v>
      </c>
      <c r="AK30" s="21">
        <v>1</v>
      </c>
      <c r="AL30" s="21">
        <v>0</v>
      </c>
      <c r="AM30" s="21">
        <v>2</v>
      </c>
      <c r="AN30" s="21">
        <v>2</v>
      </c>
      <c r="AO30" s="21">
        <v>0</v>
      </c>
      <c r="AP30" s="21">
        <v>0</v>
      </c>
      <c r="AQ30" s="21">
        <v>2</v>
      </c>
      <c r="AR30" s="21">
        <v>3</v>
      </c>
      <c r="AS30" s="21">
        <v>2</v>
      </c>
      <c r="AT30" s="21">
        <v>1</v>
      </c>
      <c r="AU30" s="21">
        <v>5</v>
      </c>
      <c r="AV30" s="21">
        <v>3</v>
      </c>
      <c r="AW30" s="21">
        <v>3</v>
      </c>
      <c r="AX30" s="21">
        <v>6</v>
      </c>
      <c r="AY30" s="21">
        <v>8</v>
      </c>
      <c r="AZ30" s="21">
        <v>1</v>
      </c>
      <c r="BA30" s="21">
        <v>5</v>
      </c>
      <c r="BB30" s="21">
        <v>4</v>
      </c>
      <c r="BC30" s="21">
        <v>2</v>
      </c>
      <c r="BD30" s="21">
        <v>2</v>
      </c>
      <c r="BE30" s="21">
        <v>1</v>
      </c>
      <c r="BF30" s="21">
        <v>1</v>
      </c>
      <c r="BG30" s="21">
        <v>2</v>
      </c>
      <c r="BH30" s="21">
        <v>1</v>
      </c>
      <c r="BI30" s="21">
        <v>1</v>
      </c>
      <c r="BJ30" s="21">
        <v>0</v>
      </c>
      <c r="BK30" s="21">
        <v>2</v>
      </c>
      <c r="BL30" s="5"/>
    </row>
    <row r="31" spans="1:64" ht="13.5" customHeight="1" x14ac:dyDescent="0.2">
      <c r="A31" s="6"/>
      <c r="C31" s="7" t="s">
        <v>54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>
        <v>1</v>
      </c>
      <c r="AB31" s="21">
        <v>0</v>
      </c>
      <c r="AC31" s="21">
        <v>0</v>
      </c>
      <c r="AD31" s="21">
        <v>0</v>
      </c>
      <c r="AE31" s="21">
        <v>3</v>
      </c>
      <c r="AF31" s="21">
        <v>2</v>
      </c>
      <c r="AG31" s="21">
        <v>0</v>
      </c>
      <c r="AH31" s="21">
        <v>1</v>
      </c>
      <c r="AI31" s="21">
        <v>1</v>
      </c>
      <c r="AJ31" s="21">
        <v>2</v>
      </c>
      <c r="AK31" s="21">
        <v>0</v>
      </c>
      <c r="AL31" s="21">
        <v>2</v>
      </c>
      <c r="AM31" s="21">
        <v>0</v>
      </c>
      <c r="AN31" s="21">
        <v>4</v>
      </c>
      <c r="AO31" s="21">
        <v>1</v>
      </c>
      <c r="AP31" s="21">
        <v>2</v>
      </c>
      <c r="AQ31" s="21">
        <v>3</v>
      </c>
      <c r="AR31" s="21">
        <v>4</v>
      </c>
      <c r="AS31" s="21">
        <v>6</v>
      </c>
      <c r="AT31" s="21">
        <v>1</v>
      </c>
      <c r="AU31" s="21">
        <v>0</v>
      </c>
      <c r="AV31" s="21">
        <v>1</v>
      </c>
      <c r="AW31" s="21">
        <v>7</v>
      </c>
      <c r="AX31" s="21">
        <v>2</v>
      </c>
      <c r="AY31" s="21">
        <v>2</v>
      </c>
      <c r="AZ31" s="21">
        <v>2</v>
      </c>
      <c r="BA31" s="21">
        <v>3</v>
      </c>
      <c r="BB31" s="21">
        <v>1</v>
      </c>
      <c r="BC31" s="21">
        <v>3</v>
      </c>
      <c r="BD31" s="21">
        <v>2</v>
      </c>
      <c r="BE31" s="21">
        <v>2</v>
      </c>
      <c r="BF31" s="21">
        <v>1</v>
      </c>
      <c r="BG31" s="21">
        <v>1</v>
      </c>
      <c r="BH31" s="21">
        <v>1</v>
      </c>
      <c r="BI31" s="21">
        <v>3</v>
      </c>
      <c r="BJ31" s="21">
        <v>3</v>
      </c>
      <c r="BK31" s="21">
        <v>0</v>
      </c>
      <c r="BL31" s="5"/>
    </row>
    <row r="32" spans="1:64" ht="13.5" customHeight="1" x14ac:dyDescent="0.2">
      <c r="A32" s="6"/>
      <c r="C32" s="7" t="s">
        <v>88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3"/>
      <c r="AB32" s="23"/>
      <c r="AC32" s="23"/>
      <c r="AD32" s="23"/>
      <c r="AE32" s="23"/>
      <c r="AF32" s="23"/>
      <c r="AG32" s="23"/>
      <c r="AH32" s="23"/>
      <c r="AI32" s="23"/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7</v>
      </c>
      <c r="AQ32" s="21">
        <v>7</v>
      </c>
      <c r="AR32" s="21">
        <v>7</v>
      </c>
      <c r="AS32" s="21">
        <v>7</v>
      </c>
      <c r="AT32" s="21">
        <v>3</v>
      </c>
      <c r="AU32" s="21">
        <v>3</v>
      </c>
      <c r="AV32" s="21">
        <v>17</v>
      </c>
      <c r="AW32" s="21">
        <v>12</v>
      </c>
      <c r="AX32" s="21">
        <v>13</v>
      </c>
      <c r="AY32" s="21">
        <v>10</v>
      </c>
      <c r="AZ32" s="21">
        <v>7</v>
      </c>
      <c r="BA32" s="21">
        <v>9</v>
      </c>
      <c r="BB32" s="21">
        <v>13</v>
      </c>
      <c r="BC32" s="21">
        <v>13</v>
      </c>
      <c r="BD32" s="21">
        <v>11</v>
      </c>
      <c r="BE32" s="21">
        <v>11</v>
      </c>
      <c r="BF32" s="21">
        <v>16</v>
      </c>
      <c r="BG32" s="21">
        <v>12</v>
      </c>
      <c r="BH32" s="21">
        <v>7</v>
      </c>
      <c r="BI32" s="21">
        <v>10</v>
      </c>
      <c r="BJ32" s="21">
        <v>7</v>
      </c>
      <c r="BK32" s="21">
        <v>4</v>
      </c>
      <c r="BL32" s="5"/>
    </row>
    <row r="33" spans="1:64" ht="13.5" customHeight="1" x14ac:dyDescent="0.2">
      <c r="A33" s="6"/>
      <c r="C33" s="7" t="s">
        <v>55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3</v>
      </c>
      <c r="AG33" s="21">
        <v>1</v>
      </c>
      <c r="AH33" s="21">
        <v>0</v>
      </c>
      <c r="AI33" s="21">
        <v>0</v>
      </c>
      <c r="AJ33" s="21">
        <v>0</v>
      </c>
      <c r="AK33" s="21">
        <v>0</v>
      </c>
      <c r="AL33" s="21">
        <v>2</v>
      </c>
      <c r="AM33" s="21">
        <v>2</v>
      </c>
      <c r="AN33" s="21">
        <v>0</v>
      </c>
      <c r="AO33" s="21">
        <v>1</v>
      </c>
      <c r="AP33" s="21">
        <v>0</v>
      </c>
      <c r="AQ33" s="21">
        <v>4</v>
      </c>
      <c r="AR33" s="21">
        <v>1</v>
      </c>
      <c r="AS33" s="21">
        <v>2</v>
      </c>
      <c r="AT33" s="21">
        <v>2</v>
      </c>
      <c r="AU33" s="21">
        <v>7</v>
      </c>
      <c r="AV33" s="21">
        <v>1</v>
      </c>
      <c r="AW33" s="21">
        <v>5</v>
      </c>
      <c r="AX33" s="21">
        <v>4</v>
      </c>
      <c r="AY33" s="21">
        <v>2</v>
      </c>
      <c r="AZ33" s="21">
        <v>2</v>
      </c>
      <c r="BA33" s="21">
        <v>1</v>
      </c>
      <c r="BB33" s="21">
        <v>1</v>
      </c>
      <c r="BC33" s="21">
        <v>3</v>
      </c>
      <c r="BD33" s="21">
        <v>1</v>
      </c>
      <c r="BE33" s="21">
        <v>0</v>
      </c>
      <c r="BF33" s="21">
        <v>2</v>
      </c>
      <c r="BG33" s="21">
        <v>1</v>
      </c>
      <c r="BH33" s="21">
        <v>1</v>
      </c>
      <c r="BI33" s="21">
        <v>1</v>
      </c>
      <c r="BJ33" s="21">
        <v>2</v>
      </c>
      <c r="BK33" s="21">
        <v>3</v>
      </c>
      <c r="BL33" s="5"/>
    </row>
    <row r="34" spans="1:64" ht="13.5" hidden="1" customHeight="1" x14ac:dyDescent="0.2">
      <c r="A34" s="6"/>
      <c r="C34" s="29" t="s">
        <v>56</v>
      </c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3">
        <v>0</v>
      </c>
      <c r="AN34" s="33">
        <v>0</v>
      </c>
      <c r="AO34" s="34">
        <v>0</v>
      </c>
      <c r="AP34" s="34">
        <v>0</v>
      </c>
      <c r="AQ34" s="34">
        <v>0</v>
      </c>
      <c r="AR34" s="34">
        <v>0</v>
      </c>
      <c r="AS34" s="34">
        <v>23</v>
      </c>
      <c r="AT34" s="34">
        <v>21</v>
      </c>
      <c r="AU34" s="34">
        <v>24</v>
      </c>
      <c r="AV34" s="34">
        <v>38</v>
      </c>
      <c r="AW34" s="34">
        <v>48</v>
      </c>
      <c r="AX34" s="34">
        <v>41</v>
      </c>
      <c r="AY34" s="34">
        <v>21</v>
      </c>
      <c r="AZ34" s="34">
        <v>31</v>
      </c>
      <c r="BA34" s="34">
        <v>24</v>
      </c>
      <c r="BB34" s="34">
        <v>30</v>
      </c>
      <c r="BC34" s="34">
        <v>19</v>
      </c>
      <c r="BD34" s="34">
        <v>17</v>
      </c>
      <c r="BE34" s="34">
        <v>12</v>
      </c>
      <c r="BF34" s="34">
        <v>6</v>
      </c>
      <c r="BG34" s="34">
        <v>0</v>
      </c>
      <c r="BH34" s="34">
        <v>0</v>
      </c>
      <c r="BI34" s="34">
        <v>0</v>
      </c>
      <c r="BJ34" s="34">
        <v>0</v>
      </c>
      <c r="BK34" s="34">
        <v>0</v>
      </c>
      <c r="BL34" s="5"/>
    </row>
    <row r="35" spans="1:64" ht="13.5" hidden="1" customHeight="1" x14ac:dyDescent="0.2">
      <c r="A35" s="6"/>
      <c r="C35" s="29" t="s">
        <v>87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3">
        <v>0</v>
      </c>
      <c r="AO35" s="34">
        <v>0</v>
      </c>
      <c r="AP35" s="34">
        <v>0</v>
      </c>
      <c r="AQ35" s="34">
        <v>0</v>
      </c>
      <c r="AR35" s="34">
        <v>0</v>
      </c>
      <c r="AS35" s="34">
        <v>0</v>
      </c>
      <c r="AT35" s="34">
        <v>0</v>
      </c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5"/>
    </row>
    <row r="36" spans="1:64" ht="13.5" hidden="1" customHeight="1" x14ac:dyDescent="0.2">
      <c r="A36" s="6"/>
      <c r="C36" s="29" t="s">
        <v>57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>
        <v>106</v>
      </c>
      <c r="AB36" s="33">
        <v>129</v>
      </c>
      <c r="AC36" s="33">
        <v>124</v>
      </c>
      <c r="AD36" s="33">
        <v>110</v>
      </c>
      <c r="AE36" s="33">
        <v>113</v>
      </c>
      <c r="AF36" s="33">
        <v>115</v>
      </c>
      <c r="AG36" s="33">
        <v>134</v>
      </c>
      <c r="AH36" s="33">
        <v>133</v>
      </c>
      <c r="AI36" s="33">
        <v>143</v>
      </c>
      <c r="AJ36" s="33">
        <v>130</v>
      </c>
      <c r="AK36" s="33">
        <v>152</v>
      </c>
      <c r="AL36" s="33">
        <v>136</v>
      </c>
      <c r="AM36" s="33">
        <v>138</v>
      </c>
      <c r="AN36" s="33">
        <v>146</v>
      </c>
      <c r="AO36" s="33">
        <v>163</v>
      </c>
      <c r="AP36" s="33">
        <v>135</v>
      </c>
      <c r="AQ36" s="33">
        <v>155</v>
      </c>
      <c r="AR36" s="33">
        <v>117</v>
      </c>
      <c r="AS36" s="33">
        <v>111</v>
      </c>
      <c r="AT36" s="33">
        <v>104</v>
      </c>
      <c r="AU36" s="33">
        <v>119</v>
      </c>
      <c r="AV36" s="33">
        <v>136</v>
      </c>
      <c r="AW36" s="33">
        <v>135</v>
      </c>
      <c r="AX36" s="33">
        <v>136</v>
      </c>
      <c r="AY36" s="33">
        <v>76</v>
      </c>
      <c r="AZ36" s="33">
        <v>75</v>
      </c>
      <c r="BA36" s="33">
        <v>75</v>
      </c>
      <c r="BB36" s="33">
        <v>74</v>
      </c>
      <c r="BC36" s="33">
        <v>49</v>
      </c>
      <c r="BD36" s="33">
        <v>34</v>
      </c>
      <c r="BE36" s="33">
        <v>26</v>
      </c>
      <c r="BF36" s="33">
        <v>21</v>
      </c>
      <c r="BG36" s="33">
        <v>1</v>
      </c>
      <c r="BH36" s="33">
        <v>0</v>
      </c>
      <c r="BI36" s="33">
        <v>0</v>
      </c>
      <c r="BJ36" s="33">
        <v>0</v>
      </c>
      <c r="BK36" s="33">
        <v>0</v>
      </c>
      <c r="BL36" s="5"/>
    </row>
    <row r="37" spans="1:64" ht="13.5" hidden="1" customHeight="1" x14ac:dyDescent="0.2">
      <c r="A37" s="6"/>
      <c r="C37" s="29" t="s">
        <v>58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>
        <v>49</v>
      </c>
      <c r="AB37" s="33">
        <v>40</v>
      </c>
      <c r="AC37" s="33">
        <v>63</v>
      </c>
      <c r="AD37" s="33">
        <v>46</v>
      </c>
      <c r="AE37" s="33">
        <v>56</v>
      </c>
      <c r="AF37" s="33">
        <v>43</v>
      </c>
      <c r="AG37" s="33">
        <v>40</v>
      </c>
      <c r="AH37" s="33">
        <v>57</v>
      </c>
      <c r="AI37" s="33">
        <v>51</v>
      </c>
      <c r="AJ37" s="33">
        <v>51</v>
      </c>
      <c r="AK37" s="33">
        <v>66</v>
      </c>
      <c r="AL37" s="33">
        <v>64</v>
      </c>
      <c r="AM37" s="33">
        <v>62</v>
      </c>
      <c r="AN37" s="33">
        <v>61</v>
      </c>
      <c r="AO37" s="33">
        <v>72</v>
      </c>
      <c r="AP37" s="33">
        <v>71</v>
      </c>
      <c r="AQ37" s="33">
        <v>74</v>
      </c>
      <c r="AR37" s="33">
        <v>66</v>
      </c>
      <c r="AS37" s="33">
        <v>72</v>
      </c>
      <c r="AT37" s="33">
        <v>81</v>
      </c>
      <c r="AU37" s="33">
        <v>90</v>
      </c>
      <c r="AV37" s="33">
        <v>112</v>
      </c>
      <c r="AW37" s="33">
        <v>89</v>
      </c>
      <c r="AX37" s="33">
        <v>88</v>
      </c>
      <c r="AY37" s="33">
        <v>66</v>
      </c>
      <c r="AZ37" s="33">
        <v>55</v>
      </c>
      <c r="BA37" s="33">
        <v>48</v>
      </c>
      <c r="BB37" s="33">
        <v>57</v>
      </c>
      <c r="BC37" s="33">
        <v>51</v>
      </c>
      <c r="BD37" s="33">
        <v>40</v>
      </c>
      <c r="BE37" s="33">
        <v>27</v>
      </c>
      <c r="BF37" s="33">
        <v>28</v>
      </c>
      <c r="BG37" s="33">
        <v>1</v>
      </c>
      <c r="BH37" s="33">
        <v>0</v>
      </c>
      <c r="BI37" s="33">
        <v>0</v>
      </c>
      <c r="BJ37" s="33">
        <v>0</v>
      </c>
      <c r="BK37" s="33">
        <v>0</v>
      </c>
      <c r="BL37" s="5"/>
    </row>
    <row r="38" spans="1:64" ht="13.5" hidden="1" customHeight="1" x14ac:dyDescent="0.2">
      <c r="A38" s="6"/>
      <c r="C38" s="29" t="s">
        <v>59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>
        <v>108</v>
      </c>
      <c r="AB38" s="33">
        <v>122</v>
      </c>
      <c r="AC38" s="33">
        <v>100</v>
      </c>
      <c r="AD38" s="33">
        <v>98</v>
      </c>
      <c r="AE38" s="33">
        <v>101</v>
      </c>
      <c r="AF38" s="33">
        <v>111</v>
      </c>
      <c r="AG38" s="33">
        <v>106</v>
      </c>
      <c r="AH38" s="33">
        <v>107</v>
      </c>
      <c r="AI38" s="33">
        <v>95</v>
      </c>
      <c r="AJ38" s="33">
        <v>79</v>
      </c>
      <c r="AK38" s="33">
        <v>97</v>
      </c>
      <c r="AL38" s="33">
        <v>99</v>
      </c>
      <c r="AM38" s="33">
        <v>94</v>
      </c>
      <c r="AN38" s="33">
        <v>116</v>
      </c>
      <c r="AO38" s="33">
        <v>94</v>
      </c>
      <c r="AP38" s="33">
        <v>122</v>
      </c>
      <c r="AQ38" s="33">
        <v>149</v>
      </c>
      <c r="AR38" s="33">
        <v>130</v>
      </c>
      <c r="AS38" s="33">
        <v>116</v>
      </c>
      <c r="AT38" s="33">
        <v>138</v>
      </c>
      <c r="AU38" s="33">
        <v>136</v>
      </c>
      <c r="AV38" s="33">
        <v>133</v>
      </c>
      <c r="AW38" s="33">
        <v>142</v>
      </c>
      <c r="AX38" s="33">
        <v>153</v>
      </c>
      <c r="AY38" s="33">
        <v>192</v>
      </c>
      <c r="AZ38" s="33">
        <v>220</v>
      </c>
      <c r="BA38" s="33">
        <v>213</v>
      </c>
      <c r="BB38" s="33">
        <v>199</v>
      </c>
      <c r="BC38" s="33">
        <v>183</v>
      </c>
      <c r="BD38" s="33">
        <v>232</v>
      </c>
      <c r="BE38" s="33">
        <v>195</v>
      </c>
      <c r="BF38" s="33">
        <v>248</v>
      </c>
      <c r="BG38" s="33">
        <v>283</v>
      </c>
      <c r="BH38" s="33">
        <v>263</v>
      </c>
      <c r="BI38" s="33">
        <v>281</v>
      </c>
      <c r="BJ38" s="33">
        <v>285</v>
      </c>
      <c r="BK38" s="33">
        <v>314</v>
      </c>
      <c r="BL38" s="5"/>
    </row>
    <row r="39" spans="1:64" ht="13.5" customHeight="1" x14ac:dyDescent="0.2">
      <c r="A39" s="6"/>
      <c r="C39" s="7" t="s">
        <v>86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>
        <f t="shared" ref="AA39:AK39" si="18">AA36+AA37+AA38</f>
        <v>263</v>
      </c>
      <c r="AB39" s="21">
        <f t="shared" si="18"/>
        <v>291</v>
      </c>
      <c r="AC39" s="21">
        <f t="shared" si="18"/>
        <v>287</v>
      </c>
      <c r="AD39" s="21">
        <f t="shared" si="18"/>
        <v>254</v>
      </c>
      <c r="AE39" s="21">
        <f t="shared" si="18"/>
        <v>270</v>
      </c>
      <c r="AF39" s="21">
        <f t="shared" si="18"/>
        <v>269</v>
      </c>
      <c r="AG39" s="21">
        <f t="shared" si="18"/>
        <v>280</v>
      </c>
      <c r="AH39" s="21">
        <f t="shared" si="18"/>
        <v>297</v>
      </c>
      <c r="AI39" s="21">
        <f t="shared" si="18"/>
        <v>289</v>
      </c>
      <c r="AJ39" s="21">
        <f t="shared" si="18"/>
        <v>260</v>
      </c>
      <c r="AK39" s="21">
        <f t="shared" si="18"/>
        <v>315</v>
      </c>
      <c r="AL39" s="21">
        <f>AL36+AL37+AL38</f>
        <v>299</v>
      </c>
      <c r="AM39" s="21">
        <f>AM34+AM36+AM37+AM38</f>
        <v>294</v>
      </c>
      <c r="AN39" s="21">
        <f t="shared" ref="AN39:AS39" si="19">AN34+AN35+AN36+AN37+AN38</f>
        <v>323</v>
      </c>
      <c r="AO39" s="21">
        <f t="shared" si="19"/>
        <v>329</v>
      </c>
      <c r="AP39" s="21">
        <f t="shared" si="19"/>
        <v>328</v>
      </c>
      <c r="AQ39" s="21">
        <f t="shared" si="19"/>
        <v>378</v>
      </c>
      <c r="AR39" s="21">
        <f t="shared" si="19"/>
        <v>313</v>
      </c>
      <c r="AS39" s="21">
        <f t="shared" si="19"/>
        <v>322</v>
      </c>
      <c r="AT39" s="21">
        <f>AT34+AT35+AT36+AT37+AT38</f>
        <v>344</v>
      </c>
      <c r="AU39" s="21">
        <f t="shared" ref="AU39:AX39" si="20">AU34+AU36+AU37+AU38</f>
        <v>369</v>
      </c>
      <c r="AV39" s="21">
        <f t="shared" si="20"/>
        <v>419</v>
      </c>
      <c r="AW39" s="21">
        <f t="shared" si="20"/>
        <v>414</v>
      </c>
      <c r="AX39" s="21">
        <f t="shared" si="20"/>
        <v>418</v>
      </c>
      <c r="AY39" s="21">
        <f t="shared" ref="AY39:BD39" si="21">AY34+AY36+AY37+AY38</f>
        <v>355</v>
      </c>
      <c r="AZ39" s="21">
        <f t="shared" si="21"/>
        <v>381</v>
      </c>
      <c r="BA39" s="21">
        <f t="shared" si="21"/>
        <v>360</v>
      </c>
      <c r="BB39" s="21">
        <f t="shared" si="21"/>
        <v>360</v>
      </c>
      <c r="BC39" s="21">
        <f t="shared" si="21"/>
        <v>302</v>
      </c>
      <c r="BD39" s="21">
        <f t="shared" si="21"/>
        <v>323</v>
      </c>
      <c r="BE39" s="21">
        <f t="shared" ref="BE39:BF39" si="22">BE34+BE36+BE37+BE38</f>
        <v>260</v>
      </c>
      <c r="BF39" s="21">
        <f t="shared" si="22"/>
        <v>303</v>
      </c>
      <c r="BG39" s="21">
        <f t="shared" ref="BG39:BI39" si="23">BG34+BG36+BG37+BG38</f>
        <v>285</v>
      </c>
      <c r="BH39" s="21">
        <f t="shared" si="23"/>
        <v>263</v>
      </c>
      <c r="BI39" s="21">
        <f t="shared" si="23"/>
        <v>281</v>
      </c>
      <c r="BJ39" s="21">
        <f t="shared" ref="BJ39:BK39" si="24">BJ34+BJ36+BJ37+BJ38</f>
        <v>285</v>
      </c>
      <c r="BK39" s="21">
        <f t="shared" si="24"/>
        <v>314</v>
      </c>
      <c r="BL39" s="5"/>
    </row>
    <row r="40" spans="1:64" ht="13.5" hidden="1" customHeight="1" x14ac:dyDescent="0.2">
      <c r="A40" s="6"/>
      <c r="C40" s="7" t="s">
        <v>60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>
        <v>1</v>
      </c>
      <c r="AB40" s="21">
        <v>1</v>
      </c>
      <c r="AC40" s="21">
        <v>0</v>
      </c>
      <c r="AD40" s="21">
        <v>1</v>
      </c>
      <c r="AE40" s="21">
        <v>0</v>
      </c>
      <c r="AF40" s="21">
        <v>0</v>
      </c>
      <c r="AG40" s="21">
        <v>0</v>
      </c>
      <c r="AH40" s="21">
        <v>0</v>
      </c>
      <c r="AI40" s="21">
        <v>0</v>
      </c>
      <c r="AJ40" s="21">
        <v>0</v>
      </c>
      <c r="AK40" s="21">
        <v>0</v>
      </c>
      <c r="AL40" s="21">
        <v>0</v>
      </c>
      <c r="AM40" s="21">
        <v>0</v>
      </c>
      <c r="AN40" s="21">
        <v>0</v>
      </c>
      <c r="AO40" s="23">
        <v>0</v>
      </c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5"/>
    </row>
    <row r="41" spans="1:64" ht="13.5" customHeight="1" x14ac:dyDescent="0.2">
      <c r="A41" s="6"/>
      <c r="C41" s="7" t="s">
        <v>89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>
        <v>0</v>
      </c>
      <c r="AB41" s="21">
        <v>1</v>
      </c>
      <c r="AC41" s="21">
        <v>0</v>
      </c>
      <c r="AD41" s="21">
        <v>1</v>
      </c>
      <c r="AE41" s="21">
        <v>0</v>
      </c>
      <c r="AF41" s="21">
        <v>2</v>
      </c>
      <c r="AG41" s="21">
        <v>0</v>
      </c>
      <c r="AH41" s="21">
        <v>0</v>
      </c>
      <c r="AI41" s="21">
        <v>0</v>
      </c>
      <c r="AJ41" s="21">
        <v>1</v>
      </c>
      <c r="AK41" s="21">
        <v>3</v>
      </c>
      <c r="AL41" s="21">
        <v>1</v>
      </c>
      <c r="AM41" s="21">
        <v>0</v>
      </c>
      <c r="AN41" s="21">
        <v>1</v>
      </c>
      <c r="AO41" s="21">
        <v>2</v>
      </c>
      <c r="AP41" s="21">
        <v>1</v>
      </c>
      <c r="AQ41" s="21">
        <v>0</v>
      </c>
      <c r="AR41" s="21">
        <v>0</v>
      </c>
      <c r="AS41" s="21">
        <v>0</v>
      </c>
      <c r="AT41" s="21">
        <v>0</v>
      </c>
      <c r="AU41" s="21">
        <v>2</v>
      </c>
      <c r="AV41" s="21">
        <v>0</v>
      </c>
      <c r="AW41" s="21">
        <v>1</v>
      </c>
      <c r="AX41" s="21">
        <v>0</v>
      </c>
      <c r="AY41" s="21">
        <v>3</v>
      </c>
      <c r="AZ41" s="21">
        <v>0</v>
      </c>
      <c r="BA41" s="21">
        <v>2</v>
      </c>
      <c r="BB41" s="21">
        <v>2</v>
      </c>
      <c r="BC41" s="21">
        <v>2</v>
      </c>
      <c r="BD41" s="21">
        <v>0</v>
      </c>
      <c r="BE41" s="21">
        <v>0</v>
      </c>
      <c r="BF41" s="21">
        <v>0</v>
      </c>
      <c r="BG41" s="21">
        <v>1</v>
      </c>
      <c r="BH41" s="21">
        <v>3</v>
      </c>
      <c r="BI41" s="21">
        <v>1</v>
      </c>
      <c r="BJ41" s="21">
        <v>1</v>
      </c>
      <c r="BK41" s="21">
        <v>1</v>
      </c>
      <c r="BL41" s="5"/>
    </row>
    <row r="42" spans="1:64" ht="13.5" customHeight="1" x14ac:dyDescent="0.2">
      <c r="A42" s="6"/>
      <c r="C42" s="7" t="s">
        <v>61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>
        <v>1</v>
      </c>
      <c r="AB42" s="21">
        <v>2</v>
      </c>
      <c r="AC42" s="21">
        <v>1</v>
      </c>
      <c r="AD42" s="21">
        <v>0</v>
      </c>
      <c r="AE42" s="21">
        <v>4</v>
      </c>
      <c r="AF42" s="21">
        <v>0</v>
      </c>
      <c r="AG42" s="21">
        <v>5</v>
      </c>
      <c r="AH42" s="21">
        <v>1</v>
      </c>
      <c r="AI42" s="21">
        <v>1</v>
      </c>
      <c r="AJ42" s="21">
        <v>1</v>
      </c>
      <c r="AK42" s="21">
        <v>3</v>
      </c>
      <c r="AL42" s="21">
        <v>0</v>
      </c>
      <c r="AM42" s="21">
        <v>3</v>
      </c>
      <c r="AN42" s="21">
        <v>4</v>
      </c>
      <c r="AO42" s="21">
        <v>5</v>
      </c>
      <c r="AP42" s="21">
        <v>6</v>
      </c>
      <c r="AQ42" s="21">
        <v>3</v>
      </c>
      <c r="AR42" s="21">
        <v>2</v>
      </c>
      <c r="AS42" s="21">
        <v>5</v>
      </c>
      <c r="AT42" s="21">
        <v>8</v>
      </c>
      <c r="AU42" s="21">
        <v>7</v>
      </c>
      <c r="AV42" s="21">
        <v>7</v>
      </c>
      <c r="AW42" s="21">
        <v>3</v>
      </c>
      <c r="AX42" s="21">
        <v>6</v>
      </c>
      <c r="AY42" s="21">
        <v>7</v>
      </c>
      <c r="AZ42" s="21">
        <v>6</v>
      </c>
      <c r="BA42" s="21">
        <v>8</v>
      </c>
      <c r="BB42" s="21">
        <v>9</v>
      </c>
      <c r="BC42" s="21">
        <v>3</v>
      </c>
      <c r="BD42" s="21">
        <v>14</v>
      </c>
      <c r="BE42" s="21">
        <v>7</v>
      </c>
      <c r="BF42" s="21">
        <v>6</v>
      </c>
      <c r="BG42" s="21">
        <v>4</v>
      </c>
      <c r="BH42" s="21">
        <v>4</v>
      </c>
      <c r="BI42" s="21">
        <v>7</v>
      </c>
      <c r="BJ42" s="21">
        <v>4</v>
      </c>
      <c r="BK42" s="21">
        <v>6</v>
      </c>
      <c r="BL42" s="5"/>
    </row>
    <row r="43" spans="1:64" ht="13.5" customHeight="1" x14ac:dyDescent="0.2">
      <c r="A43" s="6"/>
      <c r="C43" s="7" t="s">
        <v>62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>
        <v>0</v>
      </c>
      <c r="AB43" s="21">
        <v>1</v>
      </c>
      <c r="AC43" s="21">
        <v>1</v>
      </c>
      <c r="AD43" s="21">
        <v>0</v>
      </c>
      <c r="AE43" s="21">
        <v>2</v>
      </c>
      <c r="AF43" s="21">
        <v>3</v>
      </c>
      <c r="AG43" s="21">
        <v>4</v>
      </c>
      <c r="AH43" s="21">
        <v>1</v>
      </c>
      <c r="AI43" s="21">
        <v>1</v>
      </c>
      <c r="AJ43" s="21">
        <v>0</v>
      </c>
      <c r="AK43" s="21">
        <v>2</v>
      </c>
      <c r="AL43" s="21">
        <v>4</v>
      </c>
      <c r="AM43" s="21">
        <v>1</v>
      </c>
      <c r="AN43" s="21">
        <v>5</v>
      </c>
      <c r="AO43" s="21">
        <v>2</v>
      </c>
      <c r="AP43" s="21">
        <v>2</v>
      </c>
      <c r="AQ43" s="21">
        <v>3</v>
      </c>
      <c r="AR43" s="21">
        <v>1</v>
      </c>
      <c r="AS43" s="21">
        <v>4</v>
      </c>
      <c r="AT43" s="21">
        <v>5</v>
      </c>
      <c r="AU43" s="21">
        <v>6</v>
      </c>
      <c r="AV43" s="21">
        <v>9</v>
      </c>
      <c r="AW43" s="21">
        <v>9</v>
      </c>
      <c r="AX43" s="21">
        <v>10</v>
      </c>
      <c r="AY43" s="21">
        <v>9</v>
      </c>
      <c r="AZ43" s="21">
        <v>8</v>
      </c>
      <c r="BA43" s="21">
        <v>6</v>
      </c>
      <c r="BB43" s="21">
        <v>7</v>
      </c>
      <c r="BC43" s="21">
        <v>4</v>
      </c>
      <c r="BD43" s="21">
        <v>12</v>
      </c>
      <c r="BE43" s="21">
        <v>2</v>
      </c>
      <c r="BF43" s="21">
        <v>8</v>
      </c>
      <c r="BG43" s="21">
        <v>9</v>
      </c>
      <c r="BH43" s="21">
        <v>1</v>
      </c>
      <c r="BI43" s="21">
        <v>3</v>
      </c>
      <c r="BJ43" s="21">
        <v>2</v>
      </c>
      <c r="BK43" s="21">
        <v>6</v>
      </c>
      <c r="BL43" s="5"/>
    </row>
    <row r="44" spans="1:64" ht="13.5" hidden="1" customHeight="1" x14ac:dyDescent="0.2">
      <c r="A44" s="6"/>
      <c r="C44" s="29" t="s">
        <v>63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>
        <v>0</v>
      </c>
      <c r="AB44" s="33">
        <v>1</v>
      </c>
      <c r="AC44" s="33">
        <v>3</v>
      </c>
      <c r="AD44" s="33">
        <v>3</v>
      </c>
      <c r="AE44" s="33">
        <v>0</v>
      </c>
      <c r="AF44" s="33">
        <v>3</v>
      </c>
      <c r="AG44" s="33">
        <v>3</v>
      </c>
      <c r="AH44" s="33">
        <v>5</v>
      </c>
      <c r="AI44" s="33">
        <v>4</v>
      </c>
      <c r="AJ44" s="33">
        <v>3</v>
      </c>
      <c r="AK44" s="33">
        <v>2</v>
      </c>
      <c r="AL44" s="33">
        <v>0</v>
      </c>
      <c r="AM44" s="33">
        <v>6</v>
      </c>
      <c r="AN44" s="33">
        <v>6</v>
      </c>
      <c r="AO44" s="33">
        <v>6</v>
      </c>
      <c r="AP44" s="33">
        <v>4</v>
      </c>
      <c r="AQ44" s="33">
        <v>6</v>
      </c>
      <c r="AR44" s="33">
        <v>1</v>
      </c>
      <c r="AS44" s="33">
        <v>12</v>
      </c>
      <c r="AT44" s="33">
        <v>0</v>
      </c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5"/>
    </row>
    <row r="45" spans="1:64" ht="13.5" hidden="1" customHeight="1" x14ac:dyDescent="0.2">
      <c r="A45" s="6"/>
      <c r="C45" s="29" t="s">
        <v>64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>
        <v>3</v>
      </c>
      <c r="AB45" s="33">
        <v>1</v>
      </c>
      <c r="AC45" s="33">
        <v>1</v>
      </c>
      <c r="AD45" s="33">
        <v>1</v>
      </c>
      <c r="AE45" s="33">
        <v>3</v>
      </c>
      <c r="AF45" s="33">
        <v>1</v>
      </c>
      <c r="AG45" s="33">
        <v>2</v>
      </c>
      <c r="AH45" s="33">
        <v>0</v>
      </c>
      <c r="AI45" s="33">
        <v>2</v>
      </c>
      <c r="AJ45" s="33">
        <v>5</v>
      </c>
      <c r="AK45" s="33">
        <v>6</v>
      </c>
      <c r="AL45" s="33">
        <v>2</v>
      </c>
      <c r="AM45" s="33">
        <v>1</v>
      </c>
      <c r="AN45" s="33">
        <v>2</v>
      </c>
      <c r="AO45" s="33">
        <v>5</v>
      </c>
      <c r="AP45" s="33">
        <v>4</v>
      </c>
      <c r="AQ45" s="33">
        <v>3</v>
      </c>
      <c r="AR45" s="33">
        <v>4</v>
      </c>
      <c r="AS45" s="33">
        <v>3</v>
      </c>
      <c r="AT45" s="33">
        <v>6</v>
      </c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5"/>
    </row>
    <row r="46" spans="1:64" ht="13.5" hidden="1" customHeight="1" x14ac:dyDescent="0.2">
      <c r="A46" s="6"/>
      <c r="C46" s="29" t="s">
        <v>65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>
        <v>1</v>
      </c>
      <c r="AB46" s="33">
        <v>2</v>
      </c>
      <c r="AC46" s="33">
        <v>3</v>
      </c>
      <c r="AD46" s="33">
        <v>7</v>
      </c>
      <c r="AE46" s="33">
        <v>4</v>
      </c>
      <c r="AF46" s="33">
        <v>3</v>
      </c>
      <c r="AG46" s="33">
        <v>10</v>
      </c>
      <c r="AH46" s="33">
        <v>5</v>
      </c>
      <c r="AI46" s="33">
        <v>8</v>
      </c>
      <c r="AJ46" s="33">
        <v>4</v>
      </c>
      <c r="AK46" s="33">
        <v>6</v>
      </c>
      <c r="AL46" s="33">
        <v>6</v>
      </c>
      <c r="AM46" s="33">
        <v>3</v>
      </c>
      <c r="AN46" s="33">
        <v>7</v>
      </c>
      <c r="AO46" s="33">
        <v>16</v>
      </c>
      <c r="AP46" s="33">
        <v>3</v>
      </c>
      <c r="AQ46" s="33">
        <v>5</v>
      </c>
      <c r="AR46" s="33">
        <v>6</v>
      </c>
      <c r="AS46" s="33">
        <v>7</v>
      </c>
      <c r="AT46" s="33">
        <v>3</v>
      </c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5"/>
    </row>
    <row r="47" spans="1:64" ht="13.5" customHeight="1" x14ac:dyDescent="0.2">
      <c r="A47" s="6"/>
      <c r="C47" s="7" t="s">
        <v>66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>
        <f t="shared" ref="AA47:AS47" si="25">AA44+AA45+AA46</f>
        <v>4</v>
      </c>
      <c r="AB47" s="21">
        <f t="shared" si="25"/>
        <v>4</v>
      </c>
      <c r="AC47" s="21">
        <f t="shared" si="25"/>
        <v>7</v>
      </c>
      <c r="AD47" s="21">
        <f t="shared" si="25"/>
        <v>11</v>
      </c>
      <c r="AE47" s="21">
        <f t="shared" si="25"/>
        <v>7</v>
      </c>
      <c r="AF47" s="21">
        <f t="shared" si="25"/>
        <v>7</v>
      </c>
      <c r="AG47" s="21">
        <f t="shared" si="25"/>
        <v>15</v>
      </c>
      <c r="AH47" s="21">
        <f t="shared" si="25"/>
        <v>10</v>
      </c>
      <c r="AI47" s="21">
        <f t="shared" si="25"/>
        <v>14</v>
      </c>
      <c r="AJ47" s="21">
        <f t="shared" si="25"/>
        <v>12</v>
      </c>
      <c r="AK47" s="21">
        <f t="shared" si="25"/>
        <v>14</v>
      </c>
      <c r="AL47" s="21">
        <f t="shared" si="25"/>
        <v>8</v>
      </c>
      <c r="AM47" s="21">
        <f t="shared" si="25"/>
        <v>10</v>
      </c>
      <c r="AN47" s="21">
        <f t="shared" si="25"/>
        <v>15</v>
      </c>
      <c r="AO47" s="21">
        <f t="shared" si="25"/>
        <v>27</v>
      </c>
      <c r="AP47" s="21">
        <f t="shared" si="25"/>
        <v>11</v>
      </c>
      <c r="AQ47" s="21">
        <f t="shared" si="25"/>
        <v>14</v>
      </c>
      <c r="AR47" s="21">
        <f t="shared" si="25"/>
        <v>11</v>
      </c>
      <c r="AS47" s="21">
        <f t="shared" si="25"/>
        <v>22</v>
      </c>
      <c r="AT47" s="21">
        <f>AT44+AT45+AT46</f>
        <v>9</v>
      </c>
      <c r="AU47" s="21">
        <v>15</v>
      </c>
      <c r="AV47" s="21">
        <v>11</v>
      </c>
      <c r="AW47" s="21">
        <v>23</v>
      </c>
      <c r="AX47" s="21">
        <v>19</v>
      </c>
      <c r="AY47" s="21">
        <v>22</v>
      </c>
      <c r="AZ47" s="21">
        <v>22</v>
      </c>
      <c r="BA47" s="21">
        <v>13</v>
      </c>
      <c r="BB47" s="21">
        <v>16</v>
      </c>
      <c r="BC47" s="21">
        <v>16</v>
      </c>
      <c r="BD47" s="21">
        <v>6</v>
      </c>
      <c r="BE47" s="21">
        <v>13</v>
      </c>
      <c r="BF47" s="21">
        <v>11</v>
      </c>
      <c r="BG47" s="21">
        <v>6</v>
      </c>
      <c r="BH47" s="21">
        <v>9</v>
      </c>
      <c r="BI47" s="21">
        <v>0</v>
      </c>
      <c r="BJ47" s="21">
        <v>0</v>
      </c>
      <c r="BK47" s="21">
        <v>1</v>
      </c>
      <c r="BL47" s="5"/>
    </row>
    <row r="48" spans="1:64" ht="13.5" customHeight="1" x14ac:dyDescent="0.2">
      <c r="A48" s="6"/>
      <c r="C48" s="7" t="s">
        <v>67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>
        <v>1</v>
      </c>
      <c r="AB48" s="21">
        <v>2</v>
      </c>
      <c r="AC48" s="21">
        <v>6</v>
      </c>
      <c r="AD48" s="21">
        <v>4</v>
      </c>
      <c r="AE48" s="21">
        <v>3</v>
      </c>
      <c r="AF48" s="21">
        <v>1</v>
      </c>
      <c r="AG48" s="21">
        <v>8</v>
      </c>
      <c r="AH48" s="21">
        <v>9</v>
      </c>
      <c r="AI48" s="21">
        <v>3</v>
      </c>
      <c r="AJ48" s="21">
        <v>2</v>
      </c>
      <c r="AK48" s="21">
        <v>1</v>
      </c>
      <c r="AL48" s="21">
        <v>5</v>
      </c>
      <c r="AM48" s="21">
        <v>6</v>
      </c>
      <c r="AN48" s="21">
        <v>6</v>
      </c>
      <c r="AO48" s="21">
        <v>3</v>
      </c>
      <c r="AP48" s="21">
        <v>2</v>
      </c>
      <c r="AQ48" s="21">
        <v>7</v>
      </c>
      <c r="AR48" s="21">
        <v>3</v>
      </c>
      <c r="AS48" s="21">
        <v>6</v>
      </c>
      <c r="AT48" s="21">
        <v>4</v>
      </c>
      <c r="AU48" s="21">
        <v>6</v>
      </c>
      <c r="AV48" s="21">
        <v>5</v>
      </c>
      <c r="AW48" s="21">
        <v>11</v>
      </c>
      <c r="AX48" s="21">
        <v>4</v>
      </c>
      <c r="AY48" s="21">
        <v>13</v>
      </c>
      <c r="AZ48" s="21">
        <v>9</v>
      </c>
      <c r="BA48" s="21">
        <v>11</v>
      </c>
      <c r="BB48" s="21">
        <v>9</v>
      </c>
      <c r="BC48" s="21">
        <v>7</v>
      </c>
      <c r="BD48" s="21">
        <v>10</v>
      </c>
      <c r="BE48" s="21">
        <v>3</v>
      </c>
      <c r="BF48" s="21">
        <v>5</v>
      </c>
      <c r="BG48" s="21">
        <v>4</v>
      </c>
      <c r="BH48" s="21">
        <v>7</v>
      </c>
      <c r="BI48" s="21">
        <v>7</v>
      </c>
      <c r="BJ48" s="21">
        <v>1</v>
      </c>
      <c r="BK48" s="21">
        <v>4</v>
      </c>
      <c r="BL48" s="5"/>
    </row>
    <row r="49" spans="1:64" ht="13.5" customHeight="1" x14ac:dyDescent="0.2">
      <c r="A49" s="6"/>
      <c r="C49" s="7" t="s">
        <v>68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>
        <v>2</v>
      </c>
      <c r="AB49" s="21">
        <v>0</v>
      </c>
      <c r="AC49" s="21">
        <v>2</v>
      </c>
      <c r="AD49" s="21">
        <v>0</v>
      </c>
      <c r="AE49" s="21">
        <v>0</v>
      </c>
      <c r="AF49" s="21">
        <v>0</v>
      </c>
      <c r="AG49" s="21">
        <v>0</v>
      </c>
      <c r="AH49" s="21">
        <v>0</v>
      </c>
      <c r="AI49" s="21">
        <v>1</v>
      </c>
      <c r="AJ49" s="21">
        <v>1</v>
      </c>
      <c r="AK49" s="21">
        <v>0</v>
      </c>
      <c r="AL49" s="21">
        <v>2</v>
      </c>
      <c r="AM49" s="21">
        <v>0</v>
      </c>
      <c r="AN49" s="21">
        <v>2</v>
      </c>
      <c r="AO49" s="21">
        <v>1</v>
      </c>
      <c r="AP49" s="21">
        <v>2</v>
      </c>
      <c r="AQ49" s="21">
        <v>1</v>
      </c>
      <c r="AR49" s="21">
        <v>0</v>
      </c>
      <c r="AS49" s="21">
        <v>4</v>
      </c>
      <c r="AT49" s="21">
        <v>0</v>
      </c>
      <c r="AU49" s="21">
        <v>3</v>
      </c>
      <c r="AV49" s="21">
        <v>0</v>
      </c>
      <c r="AW49" s="21">
        <v>0</v>
      </c>
      <c r="AX49" s="21">
        <v>3</v>
      </c>
      <c r="AY49" s="21">
        <v>2</v>
      </c>
      <c r="AZ49" s="21">
        <v>1</v>
      </c>
      <c r="BA49" s="21">
        <v>0</v>
      </c>
      <c r="BB49" s="21">
        <v>1</v>
      </c>
      <c r="BC49" s="21">
        <v>1</v>
      </c>
      <c r="BD49" s="21">
        <v>0</v>
      </c>
      <c r="BE49" s="21">
        <v>0</v>
      </c>
      <c r="BF49" s="21">
        <v>0</v>
      </c>
      <c r="BG49" s="21">
        <v>1</v>
      </c>
      <c r="BH49" s="21">
        <v>0</v>
      </c>
      <c r="BI49" s="21">
        <v>1</v>
      </c>
      <c r="BJ49" s="21">
        <v>0</v>
      </c>
      <c r="BK49" s="21">
        <v>0</v>
      </c>
      <c r="BL49" s="5"/>
    </row>
    <row r="50" spans="1:64" ht="13.5" customHeight="1" x14ac:dyDescent="0.2">
      <c r="A50" s="6"/>
      <c r="C50" s="7" t="s">
        <v>69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>
        <v>1</v>
      </c>
      <c r="AB50" s="21">
        <v>0</v>
      </c>
      <c r="AC50" s="21">
        <v>0</v>
      </c>
      <c r="AD50" s="21">
        <v>2</v>
      </c>
      <c r="AE50" s="21">
        <v>2</v>
      </c>
      <c r="AF50" s="21">
        <v>1</v>
      </c>
      <c r="AG50" s="21">
        <v>0</v>
      </c>
      <c r="AH50" s="21">
        <v>0</v>
      </c>
      <c r="AI50" s="21">
        <v>1</v>
      </c>
      <c r="AJ50" s="21">
        <v>3</v>
      </c>
      <c r="AK50" s="21">
        <v>0</v>
      </c>
      <c r="AL50" s="21">
        <v>2</v>
      </c>
      <c r="AM50" s="21">
        <v>3</v>
      </c>
      <c r="AN50" s="21">
        <v>2</v>
      </c>
      <c r="AO50" s="21">
        <v>2</v>
      </c>
      <c r="AP50" s="21">
        <v>13</v>
      </c>
      <c r="AQ50" s="21">
        <v>4</v>
      </c>
      <c r="AR50" s="21">
        <v>2</v>
      </c>
      <c r="AS50" s="21">
        <v>3</v>
      </c>
      <c r="AT50" s="21">
        <v>8</v>
      </c>
      <c r="AU50" s="21">
        <v>4</v>
      </c>
      <c r="AV50" s="21">
        <v>4</v>
      </c>
      <c r="AW50" s="21">
        <v>3</v>
      </c>
      <c r="AX50" s="21">
        <v>10</v>
      </c>
      <c r="AY50" s="21">
        <v>8</v>
      </c>
      <c r="AZ50" s="21">
        <v>4</v>
      </c>
      <c r="BA50" s="21">
        <v>4</v>
      </c>
      <c r="BB50" s="21">
        <v>4</v>
      </c>
      <c r="BC50" s="21">
        <v>1</v>
      </c>
      <c r="BD50" s="21">
        <v>1</v>
      </c>
      <c r="BE50" s="21">
        <v>2</v>
      </c>
      <c r="BF50" s="21">
        <v>4</v>
      </c>
      <c r="BG50" s="21">
        <v>8</v>
      </c>
      <c r="BH50" s="21">
        <v>1</v>
      </c>
      <c r="BI50" s="21">
        <v>1</v>
      </c>
      <c r="BJ50" s="21">
        <v>0</v>
      </c>
      <c r="BK50" s="21">
        <v>2</v>
      </c>
      <c r="BL50" s="5"/>
    </row>
    <row r="51" spans="1:64" ht="13.5" customHeight="1" x14ac:dyDescent="0.2">
      <c r="A51" s="6"/>
      <c r="C51" s="7" t="s">
        <v>104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2">
        <v>0</v>
      </c>
      <c r="AQ51" s="22">
        <v>0</v>
      </c>
      <c r="AR51" s="22">
        <v>0</v>
      </c>
      <c r="AS51" s="22">
        <v>1</v>
      </c>
      <c r="AT51" s="22">
        <v>0</v>
      </c>
      <c r="AU51" s="22">
        <v>0</v>
      </c>
      <c r="AV51" s="22">
        <v>0</v>
      </c>
      <c r="AW51" s="22">
        <v>0</v>
      </c>
      <c r="AX51" s="22">
        <v>1</v>
      </c>
      <c r="AY51" s="22">
        <v>0</v>
      </c>
      <c r="AZ51" s="22">
        <v>0</v>
      </c>
      <c r="BA51" s="22">
        <v>1</v>
      </c>
      <c r="BB51" s="22">
        <v>1</v>
      </c>
      <c r="BC51" s="22">
        <v>1</v>
      </c>
      <c r="BD51" s="22">
        <v>1</v>
      </c>
      <c r="BE51" s="22">
        <v>0</v>
      </c>
      <c r="BF51" s="22">
        <v>0</v>
      </c>
      <c r="BG51" s="22">
        <v>2</v>
      </c>
      <c r="BH51" s="22">
        <v>1</v>
      </c>
      <c r="BI51" s="22">
        <v>1</v>
      </c>
      <c r="BJ51" s="22">
        <v>2</v>
      </c>
      <c r="BK51" s="22">
        <v>0</v>
      </c>
      <c r="BL51" s="5"/>
    </row>
    <row r="52" spans="1:64" ht="13.5" customHeight="1" x14ac:dyDescent="0.2">
      <c r="A52" s="6"/>
      <c r="D52" s="21">
        <v>219</v>
      </c>
      <c r="E52" s="21">
        <v>239</v>
      </c>
      <c r="F52" s="21">
        <v>200</v>
      </c>
      <c r="G52" s="21">
        <v>224</v>
      </c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>
        <f>SUM(AA30:AA50)-AA39-AA47</f>
        <v>274</v>
      </c>
      <c r="AB52" s="21">
        <f t="shared" ref="AB52:AN52" si="26">SUM(AB30:AB50)-AB39-AB47</f>
        <v>303</v>
      </c>
      <c r="AC52" s="21">
        <f t="shared" si="26"/>
        <v>306</v>
      </c>
      <c r="AD52" s="21">
        <f t="shared" si="26"/>
        <v>274</v>
      </c>
      <c r="AE52" s="21">
        <f t="shared" si="26"/>
        <v>292</v>
      </c>
      <c r="AF52" s="21">
        <f t="shared" si="26"/>
        <v>288</v>
      </c>
      <c r="AG52" s="21">
        <f t="shared" si="26"/>
        <v>313</v>
      </c>
      <c r="AH52" s="21">
        <f t="shared" si="26"/>
        <v>319</v>
      </c>
      <c r="AI52" s="21">
        <f t="shared" si="26"/>
        <v>311</v>
      </c>
      <c r="AJ52" s="21">
        <f t="shared" si="26"/>
        <v>282</v>
      </c>
      <c r="AK52" s="21">
        <f t="shared" si="26"/>
        <v>339</v>
      </c>
      <c r="AL52" s="21">
        <f t="shared" si="26"/>
        <v>325</v>
      </c>
      <c r="AM52" s="21">
        <f t="shared" si="26"/>
        <v>321</v>
      </c>
      <c r="AN52" s="21">
        <f t="shared" si="26"/>
        <v>364</v>
      </c>
      <c r="AO52" s="21">
        <f>SUM(AO30:AO50)-AO39-AO47</f>
        <v>373</v>
      </c>
      <c r="AP52" s="21">
        <f t="shared" ref="AP52:AS52" si="27">SUM(AP29:AP51)-AP39-AP47</f>
        <v>374</v>
      </c>
      <c r="AQ52" s="21">
        <f t="shared" si="27"/>
        <v>426</v>
      </c>
      <c r="AR52" s="21">
        <f t="shared" si="27"/>
        <v>349</v>
      </c>
      <c r="AS52" s="21">
        <f t="shared" si="27"/>
        <v>385</v>
      </c>
      <c r="AT52" s="21">
        <f>SUM(AT29:AT51)-AT39-AT47</f>
        <v>385</v>
      </c>
      <c r="AU52" s="21">
        <f>SUM(AU29:AU51)-AU39</f>
        <v>427</v>
      </c>
      <c r="AV52" s="21">
        <f t="shared" ref="AV52:AX52" si="28">SUM(AV29:AV51)-AV39</f>
        <v>477</v>
      </c>
      <c r="AW52" s="21">
        <f t="shared" si="28"/>
        <v>491</v>
      </c>
      <c r="AX52" s="21">
        <f t="shared" si="28"/>
        <v>496</v>
      </c>
      <c r="AY52" s="21">
        <f t="shared" ref="AY52:BD52" si="29">SUM(AY29:AY51)-AY39</f>
        <v>443</v>
      </c>
      <c r="AZ52" s="21">
        <f t="shared" si="29"/>
        <v>446</v>
      </c>
      <c r="BA52" s="21">
        <f t="shared" si="29"/>
        <v>425</v>
      </c>
      <c r="BB52" s="21">
        <f t="shared" si="29"/>
        <v>428</v>
      </c>
      <c r="BC52" s="21">
        <f t="shared" si="29"/>
        <v>358</v>
      </c>
      <c r="BD52" s="21">
        <f t="shared" si="29"/>
        <v>385</v>
      </c>
      <c r="BE52" s="21">
        <f t="shared" ref="BE52:BF52" si="30">SUM(BE29:BE51)-BE39</f>
        <v>301</v>
      </c>
      <c r="BF52" s="21">
        <f t="shared" si="30"/>
        <v>359</v>
      </c>
      <c r="BG52" s="21">
        <f t="shared" ref="BG52:BH52" si="31">SUM(BG29:BG51)-BG39</f>
        <v>336</v>
      </c>
      <c r="BH52" s="21">
        <f t="shared" si="31"/>
        <v>300</v>
      </c>
      <c r="BI52" s="21">
        <f t="shared" ref="BI52:BJ52" si="32">SUM(BI29:BI51)-BI39</f>
        <v>317</v>
      </c>
      <c r="BJ52" s="21">
        <f t="shared" si="32"/>
        <v>308</v>
      </c>
      <c r="BK52" s="21">
        <f t="shared" ref="BK52" si="33">SUM(BK29:BK51)-BK39</f>
        <v>343</v>
      </c>
      <c r="BL52" s="5"/>
    </row>
    <row r="53" spans="1:64" ht="13.5" customHeight="1" x14ac:dyDescent="0.2">
      <c r="A53" s="6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5"/>
    </row>
    <row r="54" spans="1:64" ht="13.5" customHeight="1" x14ac:dyDescent="0.2">
      <c r="A54" s="6"/>
      <c r="B54" s="30" t="s">
        <v>85</v>
      </c>
      <c r="C54" s="31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5"/>
    </row>
    <row r="55" spans="1:64" ht="13.5" customHeight="1" x14ac:dyDescent="0.2">
      <c r="A55" s="6"/>
      <c r="C55" s="4" t="s">
        <v>70</v>
      </c>
      <c r="D55" s="21">
        <v>402</v>
      </c>
      <c r="E55" s="21">
        <v>399</v>
      </c>
      <c r="F55" s="21">
        <v>387</v>
      </c>
      <c r="G55" s="21">
        <v>442</v>
      </c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>
        <f>AA14+AA26+AA52</f>
        <v>490</v>
      </c>
      <c r="AB55" s="21">
        <f t="shared" ref="AB55:AX55" si="34">AB14+AB26+AB52</f>
        <v>502</v>
      </c>
      <c r="AC55" s="21">
        <f t="shared" si="34"/>
        <v>490</v>
      </c>
      <c r="AD55" s="21">
        <f t="shared" si="34"/>
        <v>457</v>
      </c>
      <c r="AE55" s="21">
        <f t="shared" si="34"/>
        <v>466</v>
      </c>
      <c r="AF55" s="21">
        <f t="shared" si="34"/>
        <v>445</v>
      </c>
      <c r="AG55" s="21">
        <f t="shared" si="34"/>
        <v>495</v>
      </c>
      <c r="AH55" s="21">
        <f t="shared" si="34"/>
        <v>485</v>
      </c>
      <c r="AI55" s="21">
        <f t="shared" si="34"/>
        <v>460</v>
      </c>
      <c r="AJ55" s="21">
        <f t="shared" si="34"/>
        <v>430</v>
      </c>
      <c r="AK55" s="21">
        <f t="shared" si="34"/>
        <v>464</v>
      </c>
      <c r="AL55" s="21">
        <f t="shared" si="34"/>
        <v>478</v>
      </c>
      <c r="AM55" s="21">
        <f t="shared" si="34"/>
        <v>509</v>
      </c>
      <c r="AN55" s="21">
        <f t="shared" si="34"/>
        <v>570</v>
      </c>
      <c r="AO55" s="21">
        <f t="shared" si="34"/>
        <v>566</v>
      </c>
      <c r="AP55" s="21">
        <f t="shared" si="34"/>
        <v>566</v>
      </c>
      <c r="AQ55" s="21">
        <f t="shared" si="34"/>
        <v>631</v>
      </c>
      <c r="AR55" s="21">
        <f t="shared" si="34"/>
        <v>551</v>
      </c>
      <c r="AS55" s="21">
        <f t="shared" si="34"/>
        <v>566</v>
      </c>
      <c r="AT55" s="21">
        <f t="shared" si="34"/>
        <v>583</v>
      </c>
      <c r="AU55" s="21">
        <f t="shared" si="34"/>
        <v>663</v>
      </c>
      <c r="AV55" s="21">
        <f t="shared" si="34"/>
        <v>716</v>
      </c>
      <c r="AW55" s="21">
        <f t="shared" si="34"/>
        <v>696</v>
      </c>
      <c r="AX55" s="21">
        <f t="shared" si="34"/>
        <v>681</v>
      </c>
      <c r="AY55" s="21">
        <f t="shared" ref="AY55:BD55" si="35">AY14+AY26+AY52</f>
        <v>648</v>
      </c>
      <c r="AZ55" s="21">
        <f t="shared" si="35"/>
        <v>639</v>
      </c>
      <c r="BA55" s="21">
        <f t="shared" si="35"/>
        <v>654</v>
      </c>
      <c r="BB55" s="21">
        <f t="shared" si="35"/>
        <v>635</v>
      </c>
      <c r="BC55" s="21">
        <f t="shared" si="35"/>
        <v>538</v>
      </c>
      <c r="BD55" s="21">
        <f t="shared" si="35"/>
        <v>571</v>
      </c>
      <c r="BE55" s="21">
        <f t="shared" ref="BE55:BF55" si="36">BE14+BE26+BE52</f>
        <v>456</v>
      </c>
      <c r="BF55" s="21">
        <f t="shared" si="36"/>
        <v>532</v>
      </c>
      <c r="BG55" s="21">
        <f t="shared" ref="BG55:BH55" si="37">BG14+BG26+BG52</f>
        <v>498</v>
      </c>
      <c r="BH55" s="21">
        <f t="shared" si="37"/>
        <v>397</v>
      </c>
      <c r="BI55" s="21">
        <f t="shared" ref="BI55:BJ55" si="38">BI14+BI26+BI52</f>
        <v>408</v>
      </c>
      <c r="BJ55" s="21">
        <f t="shared" si="38"/>
        <v>399</v>
      </c>
      <c r="BK55" s="21">
        <f t="shared" ref="BK55" si="39">BK14+BK26+BK52</f>
        <v>438</v>
      </c>
      <c r="BL55" s="5"/>
    </row>
    <row r="56" spans="1:64" ht="6.75" customHeight="1" x14ac:dyDescent="0.2">
      <c r="A56" s="6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5"/>
    </row>
    <row r="57" spans="1:64" ht="13.5" customHeight="1" x14ac:dyDescent="0.2">
      <c r="A57" s="6"/>
      <c r="C57" s="7" t="s">
        <v>71</v>
      </c>
      <c r="D57" s="21">
        <v>507</v>
      </c>
      <c r="E57" s="21">
        <v>498</v>
      </c>
      <c r="F57" s="21">
        <v>475</v>
      </c>
      <c r="G57" s="21">
        <v>529</v>
      </c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>
        <v>586</v>
      </c>
      <c r="AB57" s="21">
        <v>604</v>
      </c>
      <c r="AC57" s="21">
        <v>572</v>
      </c>
      <c r="AD57" s="21">
        <v>540</v>
      </c>
      <c r="AE57" s="21">
        <v>557</v>
      </c>
      <c r="AF57" s="21">
        <v>543</v>
      </c>
      <c r="AG57" s="21">
        <v>565</v>
      </c>
      <c r="AH57" s="21">
        <v>555</v>
      </c>
      <c r="AI57" s="21">
        <v>553</v>
      </c>
      <c r="AJ57" s="21">
        <v>504</v>
      </c>
      <c r="AK57" s="21">
        <v>544</v>
      </c>
      <c r="AL57" s="21">
        <v>555</v>
      </c>
      <c r="AM57" s="21">
        <v>634</v>
      </c>
      <c r="AN57" s="21">
        <v>674</v>
      </c>
      <c r="AO57" s="21">
        <v>686</v>
      </c>
      <c r="AP57" s="21">
        <v>635</v>
      </c>
      <c r="AQ57" s="21">
        <v>739</v>
      </c>
      <c r="AR57" s="21">
        <v>659</v>
      </c>
      <c r="AS57" s="21">
        <v>643</v>
      </c>
      <c r="AT57" s="21">
        <v>669</v>
      </c>
      <c r="AU57" s="21">
        <v>755</v>
      </c>
      <c r="AV57" s="21">
        <v>831</v>
      </c>
      <c r="AW57" s="21">
        <v>786</v>
      </c>
      <c r="AX57" s="21">
        <v>766</v>
      </c>
      <c r="AY57" s="21">
        <v>742</v>
      </c>
      <c r="AZ57" s="21">
        <v>705</v>
      </c>
      <c r="BA57" s="21">
        <v>728</v>
      </c>
      <c r="BB57" s="21">
        <v>708</v>
      </c>
      <c r="BC57" s="21">
        <v>607</v>
      </c>
      <c r="BD57" s="21">
        <v>631</v>
      </c>
      <c r="BE57" s="21">
        <v>512</v>
      </c>
      <c r="BF57" s="21">
        <v>573</v>
      </c>
      <c r="BG57" s="21">
        <v>548</v>
      </c>
      <c r="BH57" s="21">
        <v>441</v>
      </c>
      <c r="BI57" s="21">
        <v>463</v>
      </c>
      <c r="BJ57" s="21">
        <v>469</v>
      </c>
      <c r="BK57" s="21">
        <v>498</v>
      </c>
      <c r="BL57" s="5"/>
    </row>
    <row r="58" spans="1:64" ht="13.5" customHeight="1" x14ac:dyDescent="0.2">
      <c r="A58" s="6"/>
      <c r="C58" s="7" t="s">
        <v>72</v>
      </c>
      <c r="D58" s="21">
        <v>405</v>
      </c>
      <c r="E58" s="21">
        <v>376</v>
      </c>
      <c r="F58" s="21">
        <v>420</v>
      </c>
      <c r="G58" s="21">
        <v>456</v>
      </c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>
        <v>382</v>
      </c>
      <c r="AB58" s="21">
        <v>350</v>
      </c>
      <c r="AC58" s="21">
        <v>365</v>
      </c>
      <c r="AD58" s="21">
        <v>316</v>
      </c>
      <c r="AE58" s="21">
        <v>353</v>
      </c>
      <c r="AF58" s="21">
        <v>310</v>
      </c>
      <c r="AG58" s="21">
        <v>331</v>
      </c>
      <c r="AH58" s="21">
        <v>357</v>
      </c>
      <c r="AI58" s="21">
        <v>385</v>
      </c>
      <c r="AJ58" s="21">
        <v>422</v>
      </c>
      <c r="AK58" s="21">
        <v>400</v>
      </c>
      <c r="AL58" s="21">
        <v>399</v>
      </c>
      <c r="AM58" s="21">
        <v>442</v>
      </c>
      <c r="AN58" s="21">
        <v>497</v>
      </c>
      <c r="AO58" s="21">
        <v>545</v>
      </c>
      <c r="AP58" s="21">
        <v>578</v>
      </c>
      <c r="AQ58" s="21">
        <v>571</v>
      </c>
      <c r="AR58" s="21">
        <v>547</v>
      </c>
      <c r="AS58" s="21">
        <v>527</v>
      </c>
      <c r="AT58" s="21">
        <v>518</v>
      </c>
      <c r="AU58" s="21">
        <v>621</v>
      </c>
      <c r="AV58" s="21">
        <v>635</v>
      </c>
      <c r="AW58" s="21">
        <v>618</v>
      </c>
      <c r="AX58" s="21">
        <v>620</v>
      </c>
      <c r="AY58" s="21">
        <v>584</v>
      </c>
      <c r="AZ58" s="21">
        <v>503</v>
      </c>
      <c r="BA58" s="21">
        <v>536</v>
      </c>
      <c r="BB58" s="21">
        <v>488</v>
      </c>
      <c r="BC58" s="21">
        <v>515</v>
      </c>
      <c r="BD58" s="21">
        <v>476</v>
      </c>
      <c r="BE58" s="21">
        <v>442</v>
      </c>
      <c r="BF58" s="21">
        <v>405</v>
      </c>
      <c r="BG58" s="21">
        <v>416</v>
      </c>
      <c r="BH58" s="21">
        <v>356</v>
      </c>
      <c r="BI58" s="21">
        <v>418</v>
      </c>
      <c r="BJ58" s="21">
        <v>419</v>
      </c>
      <c r="BK58" s="21">
        <v>437</v>
      </c>
      <c r="BL58" s="5"/>
    </row>
    <row r="59" spans="1:64" ht="13.5" customHeight="1" x14ac:dyDescent="0.2">
      <c r="A59" s="6"/>
      <c r="C59" s="7" t="s">
        <v>99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>
        <v>14</v>
      </c>
      <c r="AB59" s="21">
        <v>29</v>
      </c>
      <c r="AC59" s="21">
        <v>45</v>
      </c>
      <c r="AD59" s="21">
        <v>51</v>
      </c>
      <c r="AE59" s="21">
        <v>44</v>
      </c>
      <c r="AF59" s="21">
        <v>48</v>
      </c>
      <c r="AG59" s="21">
        <v>40</v>
      </c>
      <c r="AH59" s="21">
        <v>46</v>
      </c>
      <c r="AI59" s="21">
        <v>34</v>
      </c>
      <c r="AJ59" s="21">
        <v>14</v>
      </c>
      <c r="AK59" s="21">
        <v>23</v>
      </c>
      <c r="AL59" s="21">
        <v>12</v>
      </c>
      <c r="AM59" s="21">
        <v>35</v>
      </c>
      <c r="AN59" s="21">
        <v>51</v>
      </c>
      <c r="AO59" s="21">
        <v>27</v>
      </c>
      <c r="AP59" s="21">
        <v>1</v>
      </c>
      <c r="AQ59" s="21">
        <v>0</v>
      </c>
      <c r="AR59" s="21">
        <v>0</v>
      </c>
      <c r="AS59" s="21">
        <v>0</v>
      </c>
      <c r="AT59" s="21">
        <v>0</v>
      </c>
      <c r="AU59" s="21">
        <v>18</v>
      </c>
      <c r="AV59" s="21">
        <v>25</v>
      </c>
      <c r="AW59" s="21">
        <v>15</v>
      </c>
      <c r="AX59" s="21">
        <v>1</v>
      </c>
      <c r="AY59" s="21">
        <v>0</v>
      </c>
      <c r="AZ59" s="21">
        <v>0</v>
      </c>
      <c r="BA59" s="21">
        <v>1</v>
      </c>
      <c r="BB59" s="21">
        <v>0</v>
      </c>
      <c r="BC59" s="21">
        <v>0</v>
      </c>
      <c r="BD59" s="21">
        <v>1</v>
      </c>
      <c r="BE59" s="21">
        <v>0</v>
      </c>
      <c r="BF59" s="21">
        <v>0</v>
      </c>
      <c r="BG59" s="21">
        <v>0</v>
      </c>
      <c r="BH59" s="21">
        <v>1</v>
      </c>
      <c r="BI59" s="21">
        <v>0</v>
      </c>
      <c r="BJ59" s="21">
        <v>0</v>
      </c>
      <c r="BK59" s="21">
        <v>0</v>
      </c>
      <c r="BL59" s="5"/>
    </row>
    <row r="60" spans="1:64" ht="13.5" customHeight="1" x14ac:dyDescent="0.2">
      <c r="A60" s="6"/>
      <c r="C60" s="7" t="s">
        <v>73</v>
      </c>
      <c r="D60" s="27">
        <v>17</v>
      </c>
      <c r="E60" s="27">
        <v>6</v>
      </c>
      <c r="F60" s="27">
        <v>31</v>
      </c>
      <c r="G60" s="27">
        <v>11</v>
      </c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>
        <v>24</v>
      </c>
      <c r="AB60" s="27">
        <v>86</v>
      </c>
      <c r="AC60" s="27">
        <v>80</v>
      </c>
      <c r="AD60" s="27">
        <v>197</v>
      </c>
      <c r="AE60" s="27">
        <v>114</v>
      </c>
      <c r="AF60" s="27">
        <v>152</v>
      </c>
      <c r="AG60" s="27">
        <v>241</v>
      </c>
      <c r="AH60" s="27">
        <v>183</v>
      </c>
      <c r="AI60" s="27">
        <v>231</v>
      </c>
      <c r="AJ60" s="27">
        <v>185</v>
      </c>
      <c r="AK60" s="27">
        <v>191</v>
      </c>
      <c r="AL60" s="27">
        <v>209</v>
      </c>
      <c r="AM60" s="27">
        <v>157</v>
      </c>
      <c r="AN60" s="27">
        <v>178</v>
      </c>
      <c r="AO60" s="27">
        <v>174</v>
      </c>
      <c r="AP60" s="27">
        <v>169</v>
      </c>
      <c r="AQ60" s="27">
        <v>133</v>
      </c>
      <c r="AR60" s="27">
        <v>138</v>
      </c>
      <c r="AS60" s="27">
        <v>71</v>
      </c>
      <c r="AT60" s="27">
        <v>54</v>
      </c>
      <c r="AU60" s="27">
        <v>56</v>
      </c>
      <c r="AV60" s="27">
        <v>65</v>
      </c>
      <c r="AW60" s="27">
        <v>43</v>
      </c>
      <c r="AX60" s="27">
        <v>84</v>
      </c>
      <c r="AY60" s="27">
        <v>45</v>
      </c>
      <c r="AZ60" s="27">
        <v>38</v>
      </c>
      <c r="BA60" s="27">
        <v>37</v>
      </c>
      <c r="BB60" s="27">
        <v>30</v>
      </c>
      <c r="BC60" s="27">
        <v>38</v>
      </c>
      <c r="BD60" s="27">
        <v>58</v>
      </c>
      <c r="BE60" s="27">
        <v>62</v>
      </c>
      <c r="BF60" s="27">
        <v>35</v>
      </c>
      <c r="BG60" s="27">
        <v>35</v>
      </c>
      <c r="BH60" s="27">
        <v>48</v>
      </c>
      <c r="BI60" s="27">
        <v>49</v>
      </c>
      <c r="BJ60" s="27">
        <v>55</v>
      </c>
      <c r="BK60" s="27">
        <v>57</v>
      </c>
      <c r="BL60" s="5"/>
    </row>
    <row r="61" spans="1:64" ht="13.5" customHeight="1" x14ac:dyDescent="0.2">
      <c r="A61" s="6"/>
      <c r="D61" s="21">
        <f>SUM(D57:D60)</f>
        <v>929</v>
      </c>
      <c r="E61" s="21">
        <f t="shared" ref="E61:F61" si="40">SUM(E57:E60)</f>
        <v>880</v>
      </c>
      <c r="F61" s="21">
        <f t="shared" si="40"/>
        <v>926</v>
      </c>
      <c r="G61" s="21">
        <f>SUM(G57:G60)</f>
        <v>996</v>
      </c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>
        <f t="shared" ref="AA61:AX61" si="41">SUM(AA57:AA60)</f>
        <v>1006</v>
      </c>
      <c r="AB61" s="21">
        <f t="shared" si="41"/>
        <v>1069</v>
      </c>
      <c r="AC61" s="21">
        <f t="shared" si="41"/>
        <v>1062</v>
      </c>
      <c r="AD61" s="21">
        <f t="shared" si="41"/>
        <v>1104</v>
      </c>
      <c r="AE61" s="21">
        <f t="shared" si="41"/>
        <v>1068</v>
      </c>
      <c r="AF61" s="21">
        <f t="shared" si="41"/>
        <v>1053</v>
      </c>
      <c r="AG61" s="21">
        <f t="shared" si="41"/>
        <v>1177</v>
      </c>
      <c r="AH61" s="21">
        <f t="shared" si="41"/>
        <v>1141</v>
      </c>
      <c r="AI61" s="21">
        <f t="shared" si="41"/>
        <v>1203</v>
      </c>
      <c r="AJ61" s="21">
        <f t="shared" si="41"/>
        <v>1125</v>
      </c>
      <c r="AK61" s="21">
        <f t="shared" si="41"/>
        <v>1158</v>
      </c>
      <c r="AL61" s="21">
        <f t="shared" si="41"/>
        <v>1175</v>
      </c>
      <c r="AM61" s="21">
        <f t="shared" si="41"/>
        <v>1268</v>
      </c>
      <c r="AN61" s="21">
        <f t="shared" si="41"/>
        <v>1400</v>
      </c>
      <c r="AO61" s="21">
        <f>SUM(AO57:AO60)</f>
        <v>1432</v>
      </c>
      <c r="AP61" s="21">
        <f t="shared" si="41"/>
        <v>1383</v>
      </c>
      <c r="AQ61" s="21">
        <f t="shared" si="41"/>
        <v>1443</v>
      </c>
      <c r="AR61" s="21">
        <f t="shared" si="41"/>
        <v>1344</v>
      </c>
      <c r="AS61" s="21">
        <f t="shared" si="41"/>
        <v>1241</v>
      </c>
      <c r="AT61" s="21">
        <f t="shared" si="41"/>
        <v>1241</v>
      </c>
      <c r="AU61" s="21">
        <f t="shared" si="41"/>
        <v>1450</v>
      </c>
      <c r="AV61" s="21">
        <f t="shared" si="41"/>
        <v>1556</v>
      </c>
      <c r="AW61" s="21">
        <f t="shared" si="41"/>
        <v>1462</v>
      </c>
      <c r="AX61" s="21">
        <f t="shared" si="41"/>
        <v>1471</v>
      </c>
      <c r="AY61" s="21">
        <f t="shared" ref="AY61:BD61" si="42">SUM(AY57:AY60)</f>
        <v>1371</v>
      </c>
      <c r="AZ61" s="21">
        <f t="shared" si="42"/>
        <v>1246</v>
      </c>
      <c r="BA61" s="21">
        <f t="shared" si="42"/>
        <v>1302</v>
      </c>
      <c r="BB61" s="21">
        <f t="shared" si="42"/>
        <v>1226</v>
      </c>
      <c r="BC61" s="21">
        <f t="shared" si="42"/>
        <v>1160</v>
      </c>
      <c r="BD61" s="21">
        <f t="shared" si="42"/>
        <v>1166</v>
      </c>
      <c r="BE61" s="21">
        <f t="shared" ref="BE61:BF61" si="43">SUM(BE57:BE60)</f>
        <v>1016</v>
      </c>
      <c r="BF61" s="21">
        <f t="shared" si="43"/>
        <v>1013</v>
      </c>
      <c r="BG61" s="21">
        <f t="shared" ref="BG61:BH61" si="44">SUM(BG57:BG60)</f>
        <v>999</v>
      </c>
      <c r="BH61" s="21">
        <f t="shared" si="44"/>
        <v>846</v>
      </c>
      <c r="BI61" s="21">
        <f t="shared" ref="BI61:BJ61" si="45">SUM(BI57:BI60)</f>
        <v>930</v>
      </c>
      <c r="BJ61" s="21">
        <f t="shared" si="45"/>
        <v>943</v>
      </c>
      <c r="BK61" s="21">
        <f t="shared" ref="BK61" si="46">SUM(BK57:BK60)</f>
        <v>992</v>
      </c>
      <c r="BL61" s="5"/>
    </row>
    <row r="62" spans="1:64" ht="13.5" customHeight="1" x14ac:dyDescent="0.2">
      <c r="A62" s="6"/>
      <c r="C62" s="8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5"/>
    </row>
    <row r="63" spans="1:64" ht="13.5" customHeight="1" x14ac:dyDescent="0.2">
      <c r="A63" s="6"/>
      <c r="BL63" s="5"/>
    </row>
    <row r="64" spans="1:64" ht="13.5" customHeight="1" x14ac:dyDescent="0.25">
      <c r="A64" s="11"/>
      <c r="B64" s="62" t="s">
        <v>93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4"/>
      <c r="BG64" s="65"/>
      <c r="BH64" s="65"/>
      <c r="BI64" s="65"/>
      <c r="BJ64" s="9"/>
      <c r="BK64" s="9" t="s">
        <v>113</v>
      </c>
      <c r="BL64" s="12"/>
    </row>
  </sheetData>
  <mergeCells count="2">
    <mergeCell ref="A2:BL2"/>
    <mergeCell ref="B64:BI64"/>
  </mergeCells>
  <hyperlinks>
    <hyperlink ref="B64" r:id="rId1" display="Source: DHE 07-2" xr:uid="{C54CB047-E67B-4BC7-A219-DF3F431AFFAB}"/>
    <hyperlink ref="B64:AZ64" r:id="rId2" display="Source: DHE 07-2, Institutional Origin of Undergraduate Transfer Students" xr:uid="{7B4D74CB-3857-40E4-BBC0-2DEE8D4E048F}"/>
    <hyperlink ref="B64:BD64" r:id="rId3" display="Source: DHE 07-2, Institutional Origin of Undergraduate Transfer Students" xr:uid="{0C377781-C770-41EC-B201-0E162F1A3AFF}"/>
    <hyperlink ref="B64:BE64" r:id="rId4" display="Source: DHE 07-2, Institutional Origin of Undergraduate Transfer Students" xr:uid="{74E59755-32B8-4678-A1DC-3901CFBE9CBB}"/>
  </hyperlinks>
  <printOptions horizontalCentered="1"/>
  <pageMargins left="0.7" right="0.45" top="0.5" bottom="0.5" header="0.3" footer="0.3"/>
  <pageSetup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64"/>
  <sheetViews>
    <sheetView workbookViewId="0"/>
  </sheetViews>
  <sheetFormatPr defaultColWidth="9.140625" defaultRowHeight="13.5" customHeight="1" x14ac:dyDescent="0.2"/>
  <cols>
    <col min="1" max="2" width="2.7109375" style="7" customWidth="1"/>
    <col min="3" max="3" width="18.7109375" style="7" customWidth="1"/>
    <col min="4" max="57" width="8.7109375" style="7" hidden="1" customWidth="1"/>
    <col min="58" max="63" width="8.7109375" style="7" customWidth="1"/>
    <col min="64" max="64" width="2.7109375" style="7" customWidth="1"/>
    <col min="65" max="16384" width="9.140625" style="1"/>
  </cols>
  <sheetData>
    <row r="1" spans="1:64" ht="13.5" customHeight="1" x14ac:dyDescent="0.2">
      <c r="A1" s="8"/>
    </row>
    <row r="2" spans="1:64" ht="15" customHeight="1" x14ac:dyDescent="0.25">
      <c r="A2" s="59" t="s">
        <v>0</v>
      </c>
      <c r="B2" s="63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1"/>
    </row>
    <row r="3" spans="1:64" ht="13.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5"/>
    </row>
    <row r="4" spans="1:64" ht="15" customHeight="1" x14ac:dyDescent="0.25">
      <c r="A4" s="2"/>
      <c r="B4" s="16" t="s">
        <v>74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5"/>
    </row>
    <row r="5" spans="1:64" ht="15" customHeight="1" x14ac:dyDescent="0.25">
      <c r="A5" s="2"/>
      <c r="B5" s="36" t="s">
        <v>94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5"/>
    </row>
    <row r="6" spans="1:64" ht="13.5" customHeight="1" thickBot="1" x14ac:dyDescent="0.25">
      <c r="A6" s="6"/>
      <c r="BL6" s="5"/>
    </row>
    <row r="7" spans="1:64" ht="13.5" customHeight="1" thickTop="1" x14ac:dyDescent="0.2">
      <c r="A7" s="6"/>
      <c r="B7" s="13"/>
      <c r="C7" s="13"/>
      <c r="D7" s="14" t="s">
        <v>1</v>
      </c>
      <c r="E7" s="14" t="s">
        <v>2</v>
      </c>
      <c r="F7" s="14" t="s">
        <v>3</v>
      </c>
      <c r="G7" s="14" t="s">
        <v>4</v>
      </c>
      <c r="H7" s="14" t="s">
        <v>5</v>
      </c>
      <c r="I7" s="14" t="s">
        <v>6</v>
      </c>
      <c r="J7" s="14" t="s">
        <v>7</v>
      </c>
      <c r="K7" s="14" t="s">
        <v>8</v>
      </c>
      <c r="L7" s="14" t="s">
        <v>9</v>
      </c>
      <c r="M7" s="14" t="s">
        <v>10</v>
      </c>
      <c r="N7" s="14" t="s">
        <v>11</v>
      </c>
      <c r="O7" s="14" t="s">
        <v>12</v>
      </c>
      <c r="P7" s="14" t="s">
        <v>13</v>
      </c>
      <c r="Q7" s="14" t="s">
        <v>14</v>
      </c>
      <c r="R7" s="14" t="s">
        <v>15</v>
      </c>
      <c r="S7" s="14" t="s">
        <v>16</v>
      </c>
      <c r="T7" s="14" t="s">
        <v>17</v>
      </c>
      <c r="U7" s="14" t="s">
        <v>18</v>
      </c>
      <c r="V7" s="14" t="s">
        <v>19</v>
      </c>
      <c r="W7" s="14" t="s">
        <v>20</v>
      </c>
      <c r="X7" s="14" t="s">
        <v>21</v>
      </c>
      <c r="Y7" s="14" t="s">
        <v>22</v>
      </c>
      <c r="Z7" s="14" t="s">
        <v>23</v>
      </c>
      <c r="AA7" s="15" t="s">
        <v>24</v>
      </c>
      <c r="AB7" s="15" t="s">
        <v>25</v>
      </c>
      <c r="AC7" s="15" t="s">
        <v>26</v>
      </c>
      <c r="AD7" s="15" t="s">
        <v>27</v>
      </c>
      <c r="AE7" s="15" t="s">
        <v>28</v>
      </c>
      <c r="AF7" s="15" t="s">
        <v>29</v>
      </c>
      <c r="AG7" s="15" t="s">
        <v>30</v>
      </c>
      <c r="AH7" s="15" t="s">
        <v>31</v>
      </c>
      <c r="AI7" s="15" t="s">
        <v>32</v>
      </c>
      <c r="AJ7" s="15" t="s">
        <v>33</v>
      </c>
      <c r="AK7" s="15" t="s">
        <v>34</v>
      </c>
      <c r="AL7" s="15" t="s">
        <v>35</v>
      </c>
      <c r="AM7" s="15" t="s">
        <v>36</v>
      </c>
      <c r="AN7" s="15" t="s">
        <v>37</v>
      </c>
      <c r="AO7" s="15" t="s">
        <v>38</v>
      </c>
      <c r="AP7" s="15" t="s">
        <v>39</v>
      </c>
      <c r="AQ7" s="15" t="s">
        <v>40</v>
      </c>
      <c r="AR7" s="15" t="s">
        <v>41</v>
      </c>
      <c r="AS7" s="15" t="s">
        <v>42</v>
      </c>
      <c r="AT7" s="15" t="s">
        <v>43</v>
      </c>
      <c r="AU7" s="15" t="s">
        <v>44</v>
      </c>
      <c r="AV7" s="15" t="s">
        <v>45</v>
      </c>
      <c r="AW7" s="15" t="s">
        <v>46</v>
      </c>
      <c r="AX7" s="15" t="s">
        <v>47</v>
      </c>
      <c r="AY7" s="15" t="s">
        <v>48</v>
      </c>
      <c r="AZ7" s="15" t="s">
        <v>100</v>
      </c>
      <c r="BA7" s="15" t="s">
        <v>101</v>
      </c>
      <c r="BB7" s="15" t="s">
        <v>102</v>
      </c>
      <c r="BC7" s="15" t="s">
        <v>103</v>
      </c>
      <c r="BD7" s="15" t="s">
        <v>105</v>
      </c>
      <c r="BE7" s="15" t="s">
        <v>106</v>
      </c>
      <c r="BF7" s="15" t="s">
        <v>107</v>
      </c>
      <c r="BG7" s="15" t="s">
        <v>108</v>
      </c>
      <c r="BH7" s="15" t="s">
        <v>109</v>
      </c>
      <c r="BI7" s="15" t="s">
        <v>110</v>
      </c>
      <c r="BJ7" s="15" t="s">
        <v>111</v>
      </c>
      <c r="BK7" s="15" t="s">
        <v>112</v>
      </c>
      <c r="BL7" s="5"/>
    </row>
    <row r="8" spans="1:64" ht="13.5" customHeight="1" x14ac:dyDescent="0.2">
      <c r="A8" s="6"/>
      <c r="BL8" s="5"/>
    </row>
    <row r="9" spans="1:64" ht="13.5" hidden="1" customHeight="1" x14ac:dyDescent="0.2">
      <c r="A9" s="6"/>
      <c r="BL9" s="5"/>
    </row>
    <row r="10" spans="1:64" ht="13.5" customHeight="1" x14ac:dyDescent="0.2">
      <c r="A10" s="6"/>
      <c r="B10" s="37" t="s">
        <v>75</v>
      </c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5"/>
    </row>
    <row r="11" spans="1:64" ht="13.5" customHeight="1" x14ac:dyDescent="0.2">
      <c r="A11" s="6"/>
      <c r="C11" s="7" t="s">
        <v>92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>
        <v>9</v>
      </c>
      <c r="AB11" s="21">
        <v>6</v>
      </c>
      <c r="AC11" s="21">
        <v>16</v>
      </c>
      <c r="AD11" s="21">
        <v>6</v>
      </c>
      <c r="AE11" s="21">
        <v>11</v>
      </c>
      <c r="AF11" s="21">
        <v>12</v>
      </c>
      <c r="AG11" s="21">
        <v>4</v>
      </c>
      <c r="AH11" s="21">
        <v>3</v>
      </c>
      <c r="AI11" s="21">
        <v>5</v>
      </c>
      <c r="AJ11" s="21">
        <v>3</v>
      </c>
      <c r="AK11" s="21">
        <v>4</v>
      </c>
      <c r="AL11" s="21">
        <v>8</v>
      </c>
      <c r="AM11" s="21">
        <v>4</v>
      </c>
      <c r="AN11" s="21">
        <v>5</v>
      </c>
      <c r="AO11" s="21">
        <v>4</v>
      </c>
      <c r="AP11" s="21">
        <v>6</v>
      </c>
      <c r="AQ11" s="21">
        <v>7</v>
      </c>
      <c r="AR11" s="21">
        <v>8</v>
      </c>
      <c r="AS11" s="21">
        <v>6</v>
      </c>
      <c r="AT11" s="21">
        <v>3</v>
      </c>
      <c r="AU11" s="21">
        <v>5</v>
      </c>
      <c r="AV11" s="21">
        <v>7</v>
      </c>
      <c r="AW11" s="21">
        <v>3</v>
      </c>
      <c r="AX11" s="21">
        <v>6</v>
      </c>
      <c r="AY11" s="21">
        <v>3</v>
      </c>
      <c r="AZ11" s="21">
        <v>4</v>
      </c>
      <c r="BA11" s="21">
        <v>6</v>
      </c>
      <c r="BB11" s="21">
        <v>3</v>
      </c>
      <c r="BC11" s="21">
        <v>4</v>
      </c>
      <c r="BD11" s="21">
        <v>3</v>
      </c>
      <c r="BE11" s="21">
        <v>5</v>
      </c>
      <c r="BF11" s="21">
        <v>5</v>
      </c>
      <c r="BG11" s="21">
        <v>5</v>
      </c>
      <c r="BH11" s="21">
        <v>7</v>
      </c>
      <c r="BI11" s="21">
        <v>4</v>
      </c>
      <c r="BJ11" s="21">
        <v>4</v>
      </c>
      <c r="BK11" s="21">
        <v>1</v>
      </c>
      <c r="BL11" s="5"/>
    </row>
    <row r="12" spans="1:64" ht="13.5" customHeight="1" x14ac:dyDescent="0.2">
      <c r="A12" s="6"/>
      <c r="C12" s="7" t="s">
        <v>76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>
        <v>0</v>
      </c>
      <c r="AB12" s="21">
        <v>1</v>
      </c>
      <c r="AC12" s="21">
        <v>2</v>
      </c>
      <c r="AD12" s="21">
        <v>2</v>
      </c>
      <c r="AE12" s="21">
        <v>1</v>
      </c>
      <c r="AF12" s="21">
        <v>2</v>
      </c>
      <c r="AG12" s="21">
        <v>1</v>
      </c>
      <c r="AH12" s="21">
        <v>1</v>
      </c>
      <c r="AI12" s="21">
        <v>1</v>
      </c>
      <c r="AJ12" s="21">
        <v>2</v>
      </c>
      <c r="AK12" s="21">
        <v>1</v>
      </c>
      <c r="AL12" s="21">
        <v>3</v>
      </c>
      <c r="AM12" s="21">
        <v>1</v>
      </c>
      <c r="AN12" s="21">
        <v>0</v>
      </c>
      <c r="AO12" s="21">
        <v>4</v>
      </c>
      <c r="AP12" s="21">
        <v>5</v>
      </c>
      <c r="AQ12" s="21">
        <v>1</v>
      </c>
      <c r="AR12" s="21">
        <v>3</v>
      </c>
      <c r="AS12" s="21">
        <v>2</v>
      </c>
      <c r="AT12" s="21">
        <v>1</v>
      </c>
      <c r="AU12" s="21">
        <v>2</v>
      </c>
      <c r="AV12" s="21">
        <v>3</v>
      </c>
      <c r="AW12" s="21">
        <v>2</v>
      </c>
      <c r="AX12" s="21">
        <v>1</v>
      </c>
      <c r="AY12" s="21">
        <v>3</v>
      </c>
      <c r="AZ12" s="21">
        <v>3</v>
      </c>
      <c r="BA12" s="21">
        <v>0</v>
      </c>
      <c r="BB12" s="21">
        <v>2</v>
      </c>
      <c r="BC12" s="21">
        <v>4</v>
      </c>
      <c r="BD12" s="21">
        <v>4</v>
      </c>
      <c r="BE12" s="21">
        <v>1</v>
      </c>
      <c r="BF12" s="21">
        <v>3</v>
      </c>
      <c r="BG12" s="21">
        <v>3</v>
      </c>
      <c r="BH12" s="21">
        <v>3</v>
      </c>
      <c r="BI12" s="21">
        <v>1</v>
      </c>
      <c r="BJ12" s="21">
        <v>1</v>
      </c>
      <c r="BK12" s="21">
        <v>3</v>
      </c>
      <c r="BL12" s="5"/>
    </row>
    <row r="13" spans="1:64" ht="13.5" customHeight="1" x14ac:dyDescent="0.2">
      <c r="A13" s="6"/>
      <c r="C13" s="7" t="s">
        <v>77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2">
        <v>14</v>
      </c>
      <c r="AB13" s="22">
        <v>20</v>
      </c>
      <c r="AC13" s="22">
        <v>11</v>
      </c>
      <c r="AD13" s="22">
        <v>11</v>
      </c>
      <c r="AE13" s="22">
        <v>9</v>
      </c>
      <c r="AF13" s="22">
        <v>8</v>
      </c>
      <c r="AG13" s="22">
        <v>1</v>
      </c>
      <c r="AH13" s="22">
        <v>2</v>
      </c>
      <c r="AI13" s="22">
        <v>5</v>
      </c>
      <c r="AJ13" s="22">
        <v>10</v>
      </c>
      <c r="AK13" s="22">
        <v>6</v>
      </c>
      <c r="AL13" s="22">
        <v>4</v>
      </c>
      <c r="AM13" s="22">
        <v>6</v>
      </c>
      <c r="AN13" s="22">
        <v>8</v>
      </c>
      <c r="AO13" s="22">
        <v>2</v>
      </c>
      <c r="AP13" s="22">
        <v>2</v>
      </c>
      <c r="AQ13" s="22">
        <v>4</v>
      </c>
      <c r="AR13" s="22">
        <v>6</v>
      </c>
      <c r="AS13" s="22">
        <v>5</v>
      </c>
      <c r="AT13" s="22">
        <v>6</v>
      </c>
      <c r="AU13" s="22">
        <v>0</v>
      </c>
      <c r="AV13" s="22">
        <v>4</v>
      </c>
      <c r="AW13" s="22">
        <v>4</v>
      </c>
      <c r="AX13" s="22">
        <v>0</v>
      </c>
      <c r="AY13" s="22">
        <v>7</v>
      </c>
      <c r="AZ13" s="22">
        <v>3</v>
      </c>
      <c r="BA13" s="22">
        <v>6</v>
      </c>
      <c r="BB13" s="22">
        <v>3</v>
      </c>
      <c r="BC13" s="22">
        <v>5</v>
      </c>
      <c r="BD13" s="22">
        <v>1</v>
      </c>
      <c r="BE13" s="22">
        <v>2</v>
      </c>
      <c r="BF13" s="22">
        <v>1</v>
      </c>
      <c r="BG13" s="22">
        <v>1</v>
      </c>
      <c r="BH13" s="22">
        <v>6</v>
      </c>
      <c r="BI13" s="22">
        <v>2</v>
      </c>
      <c r="BJ13" s="22">
        <v>3</v>
      </c>
      <c r="BK13" s="22">
        <v>3</v>
      </c>
      <c r="BL13" s="5"/>
    </row>
    <row r="14" spans="1:64" ht="13.5" customHeight="1" x14ac:dyDescent="0.2">
      <c r="A14" s="6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>
        <f t="shared" ref="AA14:AH14" si="0">SUM(AA11:AA13)</f>
        <v>23</v>
      </c>
      <c r="AB14" s="21">
        <f t="shared" si="0"/>
        <v>27</v>
      </c>
      <c r="AC14" s="21">
        <f t="shared" si="0"/>
        <v>29</v>
      </c>
      <c r="AD14" s="21">
        <f t="shared" si="0"/>
        <v>19</v>
      </c>
      <c r="AE14" s="21">
        <f t="shared" si="0"/>
        <v>21</v>
      </c>
      <c r="AF14" s="21">
        <f t="shared" si="0"/>
        <v>22</v>
      </c>
      <c r="AG14" s="21">
        <f t="shared" si="0"/>
        <v>6</v>
      </c>
      <c r="AH14" s="21">
        <f t="shared" si="0"/>
        <v>6</v>
      </c>
      <c r="AI14" s="21">
        <f t="shared" ref="AI14:AU14" si="1">SUM(AI11:AI13)</f>
        <v>11</v>
      </c>
      <c r="AJ14" s="21">
        <f t="shared" si="1"/>
        <v>15</v>
      </c>
      <c r="AK14" s="21">
        <f t="shared" si="1"/>
        <v>11</v>
      </c>
      <c r="AL14" s="21">
        <f t="shared" si="1"/>
        <v>15</v>
      </c>
      <c r="AM14" s="21">
        <f t="shared" si="1"/>
        <v>11</v>
      </c>
      <c r="AN14" s="21">
        <f t="shared" si="1"/>
        <v>13</v>
      </c>
      <c r="AO14" s="21">
        <f t="shared" si="1"/>
        <v>10</v>
      </c>
      <c r="AP14" s="21">
        <f t="shared" si="1"/>
        <v>13</v>
      </c>
      <c r="AQ14" s="21">
        <f t="shared" si="1"/>
        <v>12</v>
      </c>
      <c r="AR14" s="21">
        <f t="shared" si="1"/>
        <v>17</v>
      </c>
      <c r="AS14" s="21">
        <f t="shared" si="1"/>
        <v>13</v>
      </c>
      <c r="AT14" s="21">
        <f t="shared" si="1"/>
        <v>10</v>
      </c>
      <c r="AU14" s="21">
        <f t="shared" si="1"/>
        <v>7</v>
      </c>
      <c r="AV14" s="21">
        <f t="shared" ref="AV14:BA14" si="2">SUM(AV11:AV13)</f>
        <v>14</v>
      </c>
      <c r="AW14" s="21">
        <f t="shared" si="2"/>
        <v>9</v>
      </c>
      <c r="AX14" s="21">
        <f t="shared" si="2"/>
        <v>7</v>
      </c>
      <c r="AY14" s="21">
        <f t="shared" si="2"/>
        <v>13</v>
      </c>
      <c r="AZ14" s="21">
        <f t="shared" si="2"/>
        <v>10</v>
      </c>
      <c r="BA14" s="21">
        <f t="shared" si="2"/>
        <v>12</v>
      </c>
      <c r="BB14" s="21">
        <f t="shared" ref="BB14:BC14" si="3">SUM(BB11:BB13)</f>
        <v>8</v>
      </c>
      <c r="BC14" s="21">
        <f t="shared" si="3"/>
        <v>13</v>
      </c>
      <c r="BD14" s="21">
        <f t="shared" ref="BD14:BE14" si="4">SUM(BD11:BD13)</f>
        <v>8</v>
      </c>
      <c r="BE14" s="21">
        <f t="shared" si="4"/>
        <v>8</v>
      </c>
      <c r="BF14" s="21">
        <f t="shared" ref="BF14:BG14" si="5">SUM(BF11:BF13)</f>
        <v>9</v>
      </c>
      <c r="BG14" s="21">
        <f t="shared" si="5"/>
        <v>9</v>
      </c>
      <c r="BH14" s="21">
        <f t="shared" ref="BH14:BI14" si="6">SUM(BH11:BH13)</f>
        <v>16</v>
      </c>
      <c r="BI14" s="21">
        <f t="shared" si="6"/>
        <v>7</v>
      </c>
      <c r="BJ14" s="21">
        <f t="shared" ref="BJ14:BK14" si="7">SUM(BJ11:BJ13)</f>
        <v>8</v>
      </c>
      <c r="BK14" s="21">
        <f t="shared" si="7"/>
        <v>7</v>
      </c>
      <c r="BL14" s="5"/>
    </row>
    <row r="15" spans="1:64" ht="13.5" customHeight="1" x14ac:dyDescent="0.2">
      <c r="A15" s="6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5"/>
    </row>
    <row r="16" spans="1:64" ht="13.5" customHeight="1" x14ac:dyDescent="0.2">
      <c r="A16" s="6"/>
      <c r="B16" s="37" t="s">
        <v>90</v>
      </c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5"/>
    </row>
    <row r="17" spans="1:64" ht="13.5" customHeight="1" x14ac:dyDescent="0.2">
      <c r="A17" s="6"/>
      <c r="C17" s="7" t="s">
        <v>79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>
        <v>7</v>
      </c>
      <c r="AB17" s="21">
        <v>7</v>
      </c>
      <c r="AC17" s="21">
        <v>5</v>
      </c>
      <c r="AD17" s="21">
        <v>9</v>
      </c>
      <c r="AE17" s="21">
        <v>10</v>
      </c>
      <c r="AF17" s="21">
        <v>5</v>
      </c>
      <c r="AG17" s="21">
        <v>7</v>
      </c>
      <c r="AH17" s="21">
        <v>4</v>
      </c>
      <c r="AI17" s="21">
        <v>2</v>
      </c>
      <c r="AJ17" s="21">
        <v>3</v>
      </c>
      <c r="AK17" s="21">
        <v>1</v>
      </c>
      <c r="AL17" s="21">
        <v>4</v>
      </c>
      <c r="AM17" s="21">
        <v>2</v>
      </c>
      <c r="AN17" s="21">
        <v>6</v>
      </c>
      <c r="AO17" s="21">
        <v>6</v>
      </c>
      <c r="AP17" s="21">
        <v>0</v>
      </c>
      <c r="AQ17" s="21">
        <v>4</v>
      </c>
      <c r="AR17" s="21">
        <v>5</v>
      </c>
      <c r="AS17" s="21">
        <v>3</v>
      </c>
      <c r="AT17" s="21">
        <v>2</v>
      </c>
      <c r="AU17" s="21">
        <v>1</v>
      </c>
      <c r="AV17" s="21">
        <v>4</v>
      </c>
      <c r="AW17" s="21">
        <v>6</v>
      </c>
      <c r="AX17" s="21">
        <v>4</v>
      </c>
      <c r="AY17" s="21">
        <v>3</v>
      </c>
      <c r="AZ17" s="21">
        <v>6</v>
      </c>
      <c r="BA17" s="21">
        <v>3</v>
      </c>
      <c r="BB17" s="21">
        <v>6</v>
      </c>
      <c r="BC17" s="21">
        <v>2</v>
      </c>
      <c r="BD17" s="21">
        <v>2</v>
      </c>
      <c r="BE17" s="21">
        <v>1</v>
      </c>
      <c r="BF17" s="21">
        <v>3</v>
      </c>
      <c r="BG17" s="21">
        <v>2</v>
      </c>
      <c r="BH17" s="21">
        <v>1</v>
      </c>
      <c r="BI17" s="21">
        <v>1</v>
      </c>
      <c r="BJ17" s="21">
        <v>2</v>
      </c>
      <c r="BK17" s="21">
        <v>1</v>
      </c>
      <c r="BL17" s="5"/>
    </row>
    <row r="18" spans="1:64" ht="13.5" customHeight="1" x14ac:dyDescent="0.2">
      <c r="A18" s="6"/>
      <c r="C18" s="7" t="s">
        <v>49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>
        <v>1</v>
      </c>
      <c r="AB18" s="21">
        <v>0</v>
      </c>
      <c r="AC18" s="21">
        <v>0</v>
      </c>
      <c r="AD18" s="21">
        <v>1</v>
      </c>
      <c r="AE18" s="21">
        <v>2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1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1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0</v>
      </c>
      <c r="BI18" s="21">
        <v>0</v>
      </c>
      <c r="BJ18" s="21">
        <v>0</v>
      </c>
      <c r="BK18" s="21">
        <v>1</v>
      </c>
      <c r="BL18" s="5"/>
    </row>
    <row r="19" spans="1:64" ht="13.5" customHeight="1" x14ac:dyDescent="0.2">
      <c r="A19" s="6"/>
      <c r="C19" s="7" t="s">
        <v>50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>
        <v>2</v>
      </c>
      <c r="AB19" s="21">
        <v>4</v>
      </c>
      <c r="AC19" s="21">
        <v>3</v>
      </c>
      <c r="AD19" s="21">
        <v>4</v>
      </c>
      <c r="AE19" s="21">
        <v>7</v>
      </c>
      <c r="AF19" s="21">
        <v>7</v>
      </c>
      <c r="AG19" s="21">
        <v>6</v>
      </c>
      <c r="AH19" s="21">
        <v>5</v>
      </c>
      <c r="AI19" s="21">
        <v>1</v>
      </c>
      <c r="AJ19" s="21">
        <v>7</v>
      </c>
      <c r="AK19" s="21">
        <v>3</v>
      </c>
      <c r="AL19" s="21">
        <v>0</v>
      </c>
      <c r="AM19" s="21">
        <v>2</v>
      </c>
      <c r="AN19" s="21">
        <v>3</v>
      </c>
      <c r="AO19" s="21">
        <v>0</v>
      </c>
      <c r="AP19" s="21">
        <v>5</v>
      </c>
      <c r="AQ19" s="21">
        <v>0</v>
      </c>
      <c r="AR19" s="21">
        <v>1</v>
      </c>
      <c r="AS19" s="21">
        <v>2</v>
      </c>
      <c r="AT19" s="21">
        <v>3</v>
      </c>
      <c r="AU19" s="21">
        <v>4</v>
      </c>
      <c r="AV19" s="21">
        <v>2</v>
      </c>
      <c r="AW19" s="21">
        <v>2</v>
      </c>
      <c r="AX19" s="21">
        <v>2</v>
      </c>
      <c r="AY19" s="21">
        <v>3</v>
      </c>
      <c r="AZ19" s="21">
        <v>2</v>
      </c>
      <c r="BA19" s="21">
        <v>5</v>
      </c>
      <c r="BB19" s="21">
        <v>1</v>
      </c>
      <c r="BC19" s="21">
        <v>2</v>
      </c>
      <c r="BD19" s="21">
        <v>2</v>
      </c>
      <c r="BE19" s="21">
        <v>1</v>
      </c>
      <c r="BF19" s="21">
        <v>0</v>
      </c>
      <c r="BG19" s="21">
        <v>0</v>
      </c>
      <c r="BH19" s="21">
        <v>2</v>
      </c>
      <c r="BI19" s="21">
        <v>3</v>
      </c>
      <c r="BJ19" s="21">
        <v>0</v>
      </c>
      <c r="BK19" s="21">
        <v>0</v>
      </c>
      <c r="BL19" s="5"/>
    </row>
    <row r="20" spans="1:64" ht="13.5" customHeight="1" x14ac:dyDescent="0.2">
      <c r="A20" s="6"/>
      <c r="C20" s="7" t="s">
        <v>80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>
        <v>2</v>
      </c>
      <c r="AB20" s="21">
        <v>10</v>
      </c>
      <c r="AC20" s="21">
        <v>9</v>
      </c>
      <c r="AD20" s="21">
        <v>8</v>
      </c>
      <c r="AE20" s="21">
        <v>8</v>
      </c>
      <c r="AF20" s="21">
        <v>8</v>
      </c>
      <c r="AG20" s="21">
        <v>5</v>
      </c>
      <c r="AH20" s="21">
        <v>5</v>
      </c>
      <c r="AI20" s="21">
        <v>5</v>
      </c>
      <c r="AJ20" s="21">
        <v>6</v>
      </c>
      <c r="AK20" s="21">
        <v>5</v>
      </c>
      <c r="AL20" s="21">
        <v>4</v>
      </c>
      <c r="AM20" s="21">
        <v>4</v>
      </c>
      <c r="AN20" s="21">
        <v>6</v>
      </c>
      <c r="AO20" s="21">
        <v>2</v>
      </c>
      <c r="AP20" s="21">
        <v>2</v>
      </c>
      <c r="AQ20" s="21">
        <v>8</v>
      </c>
      <c r="AR20" s="21">
        <v>0</v>
      </c>
      <c r="AS20" s="21">
        <v>3</v>
      </c>
      <c r="AT20" s="21">
        <v>7</v>
      </c>
      <c r="AU20" s="21">
        <v>4</v>
      </c>
      <c r="AV20" s="21">
        <v>3</v>
      </c>
      <c r="AW20" s="21">
        <v>2</v>
      </c>
      <c r="AX20" s="21">
        <v>1</v>
      </c>
      <c r="AY20" s="21">
        <v>2</v>
      </c>
      <c r="AZ20" s="21">
        <v>3</v>
      </c>
      <c r="BA20" s="21">
        <v>2</v>
      </c>
      <c r="BB20" s="21">
        <v>2</v>
      </c>
      <c r="BC20" s="21">
        <v>5</v>
      </c>
      <c r="BD20" s="21">
        <v>4</v>
      </c>
      <c r="BE20" s="21">
        <v>3</v>
      </c>
      <c r="BF20" s="21">
        <v>2</v>
      </c>
      <c r="BG20" s="21">
        <v>1</v>
      </c>
      <c r="BH20" s="21">
        <v>1</v>
      </c>
      <c r="BI20" s="21">
        <v>1</v>
      </c>
      <c r="BJ20" s="21">
        <v>0</v>
      </c>
      <c r="BK20" s="21">
        <v>2</v>
      </c>
      <c r="BL20" s="5"/>
    </row>
    <row r="21" spans="1:64" ht="13.5" customHeight="1" x14ac:dyDescent="0.2">
      <c r="A21" s="6"/>
      <c r="C21" s="7" t="s">
        <v>81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>
        <v>1</v>
      </c>
      <c r="AB21" s="21">
        <v>1</v>
      </c>
      <c r="AC21" s="21">
        <v>2</v>
      </c>
      <c r="AD21" s="21">
        <v>3</v>
      </c>
      <c r="AE21" s="21">
        <v>6</v>
      </c>
      <c r="AF21" s="21">
        <v>0</v>
      </c>
      <c r="AG21" s="21">
        <v>1</v>
      </c>
      <c r="AH21" s="21">
        <v>2</v>
      </c>
      <c r="AI21" s="21">
        <v>1</v>
      </c>
      <c r="AJ21" s="21">
        <v>1</v>
      </c>
      <c r="AK21" s="21">
        <v>1</v>
      </c>
      <c r="AL21" s="21">
        <v>4</v>
      </c>
      <c r="AM21" s="21">
        <v>0</v>
      </c>
      <c r="AN21" s="21">
        <v>1</v>
      </c>
      <c r="AO21" s="21">
        <v>1</v>
      </c>
      <c r="AP21" s="21">
        <v>0</v>
      </c>
      <c r="AQ21" s="21">
        <v>2</v>
      </c>
      <c r="AR21" s="21">
        <v>1</v>
      </c>
      <c r="AS21" s="21">
        <v>4</v>
      </c>
      <c r="AT21" s="21">
        <v>1</v>
      </c>
      <c r="AU21" s="21">
        <v>3</v>
      </c>
      <c r="AV21" s="21">
        <v>1</v>
      </c>
      <c r="AW21" s="21">
        <v>4</v>
      </c>
      <c r="AX21" s="21">
        <v>1</v>
      </c>
      <c r="AY21" s="21">
        <v>2</v>
      </c>
      <c r="AZ21" s="21">
        <v>2</v>
      </c>
      <c r="BA21" s="21">
        <v>0</v>
      </c>
      <c r="BB21" s="21">
        <v>1</v>
      </c>
      <c r="BC21" s="21">
        <v>2</v>
      </c>
      <c r="BD21" s="21">
        <v>2</v>
      </c>
      <c r="BE21" s="21">
        <v>3</v>
      </c>
      <c r="BF21" s="21">
        <v>3</v>
      </c>
      <c r="BG21" s="21">
        <v>2</v>
      </c>
      <c r="BH21" s="21">
        <v>4</v>
      </c>
      <c r="BI21" s="21">
        <v>0</v>
      </c>
      <c r="BJ21" s="21">
        <v>1</v>
      </c>
      <c r="BK21" s="21">
        <v>1</v>
      </c>
      <c r="BL21" s="5"/>
    </row>
    <row r="22" spans="1:64" ht="13.5" customHeight="1" x14ac:dyDescent="0.2">
      <c r="A22" s="6"/>
      <c r="C22" s="7" t="s">
        <v>82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>
        <v>11</v>
      </c>
      <c r="AB22" s="21">
        <v>9</v>
      </c>
      <c r="AC22" s="21">
        <v>4</v>
      </c>
      <c r="AD22" s="21">
        <v>2</v>
      </c>
      <c r="AE22" s="21">
        <v>7</v>
      </c>
      <c r="AF22" s="21">
        <v>3</v>
      </c>
      <c r="AG22" s="21">
        <v>3</v>
      </c>
      <c r="AH22" s="21">
        <v>10</v>
      </c>
      <c r="AI22" s="21">
        <v>5</v>
      </c>
      <c r="AJ22" s="21">
        <v>3</v>
      </c>
      <c r="AK22" s="21">
        <v>4</v>
      </c>
      <c r="AL22" s="21">
        <v>0</v>
      </c>
      <c r="AM22" s="21">
        <v>2</v>
      </c>
      <c r="AN22" s="21">
        <v>2</v>
      </c>
      <c r="AO22" s="21">
        <v>0</v>
      </c>
      <c r="AP22" s="21">
        <v>1</v>
      </c>
      <c r="AQ22" s="21">
        <v>2</v>
      </c>
      <c r="AR22" s="21">
        <v>2</v>
      </c>
      <c r="AS22" s="21">
        <v>2</v>
      </c>
      <c r="AT22" s="21">
        <v>6</v>
      </c>
      <c r="AU22" s="21">
        <v>2</v>
      </c>
      <c r="AV22" s="21">
        <v>4</v>
      </c>
      <c r="AW22" s="21">
        <v>4</v>
      </c>
      <c r="AX22" s="21">
        <v>1</v>
      </c>
      <c r="AY22" s="21">
        <v>5</v>
      </c>
      <c r="AZ22" s="21">
        <v>3</v>
      </c>
      <c r="BA22" s="21">
        <v>6</v>
      </c>
      <c r="BB22" s="21">
        <v>5</v>
      </c>
      <c r="BC22" s="21">
        <v>0</v>
      </c>
      <c r="BD22" s="21">
        <v>4</v>
      </c>
      <c r="BE22" s="21">
        <v>1</v>
      </c>
      <c r="BF22" s="21">
        <v>2</v>
      </c>
      <c r="BG22" s="21">
        <v>1</v>
      </c>
      <c r="BH22" s="21">
        <v>2</v>
      </c>
      <c r="BI22" s="21">
        <v>0</v>
      </c>
      <c r="BJ22" s="21">
        <v>3</v>
      </c>
      <c r="BK22" s="21">
        <v>0</v>
      </c>
      <c r="BL22" s="5"/>
    </row>
    <row r="23" spans="1:64" ht="13.5" customHeight="1" x14ac:dyDescent="0.2">
      <c r="A23" s="6"/>
      <c r="C23" s="7" t="s">
        <v>83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>
        <v>2</v>
      </c>
      <c r="AB23" s="21">
        <v>1</v>
      </c>
      <c r="AC23" s="21">
        <v>1</v>
      </c>
      <c r="AD23" s="21">
        <v>3</v>
      </c>
      <c r="AE23" s="21">
        <v>2</v>
      </c>
      <c r="AF23" s="21">
        <v>1</v>
      </c>
      <c r="AG23" s="21">
        <v>4</v>
      </c>
      <c r="AH23" s="21">
        <v>2</v>
      </c>
      <c r="AI23" s="21">
        <v>0</v>
      </c>
      <c r="AJ23" s="21">
        <v>1</v>
      </c>
      <c r="AK23" s="21">
        <v>0</v>
      </c>
      <c r="AL23" s="21">
        <v>2</v>
      </c>
      <c r="AM23" s="21">
        <v>3</v>
      </c>
      <c r="AN23" s="21">
        <v>2</v>
      </c>
      <c r="AO23" s="21">
        <v>2</v>
      </c>
      <c r="AP23" s="21">
        <v>1</v>
      </c>
      <c r="AQ23" s="21">
        <v>1</v>
      </c>
      <c r="AR23" s="21">
        <v>3</v>
      </c>
      <c r="AS23" s="21">
        <v>2</v>
      </c>
      <c r="AT23" s="21">
        <v>1</v>
      </c>
      <c r="AU23" s="21">
        <v>1</v>
      </c>
      <c r="AV23" s="21">
        <v>1</v>
      </c>
      <c r="AW23" s="21">
        <v>2</v>
      </c>
      <c r="AX23" s="21">
        <v>0</v>
      </c>
      <c r="AY23" s="21">
        <v>2</v>
      </c>
      <c r="AZ23" s="21">
        <v>1</v>
      </c>
      <c r="BA23" s="21">
        <v>2</v>
      </c>
      <c r="BB23" s="21">
        <v>2</v>
      </c>
      <c r="BC23" s="21">
        <v>0</v>
      </c>
      <c r="BD23" s="21">
        <v>3</v>
      </c>
      <c r="BE23" s="21">
        <v>1</v>
      </c>
      <c r="BF23" s="21">
        <v>1</v>
      </c>
      <c r="BG23" s="21">
        <v>1</v>
      </c>
      <c r="BH23" s="21">
        <v>0</v>
      </c>
      <c r="BI23" s="21">
        <v>1</v>
      </c>
      <c r="BJ23" s="21">
        <v>1</v>
      </c>
      <c r="BK23" s="21">
        <v>2</v>
      </c>
      <c r="BL23" s="5"/>
    </row>
    <row r="24" spans="1:64" ht="13.5" customHeight="1" x14ac:dyDescent="0.2">
      <c r="A24" s="6"/>
      <c r="C24" s="7" t="s">
        <v>84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>
        <v>15</v>
      </c>
      <c r="AB24" s="21">
        <v>10</v>
      </c>
      <c r="AC24" s="21">
        <v>9</v>
      </c>
      <c r="AD24" s="21">
        <v>11</v>
      </c>
      <c r="AE24" s="21">
        <v>13</v>
      </c>
      <c r="AF24" s="21">
        <v>11</v>
      </c>
      <c r="AG24" s="21">
        <v>10</v>
      </c>
      <c r="AH24" s="21">
        <v>8</v>
      </c>
      <c r="AI24" s="21">
        <v>4</v>
      </c>
      <c r="AJ24" s="21">
        <v>10</v>
      </c>
      <c r="AK24" s="21">
        <v>6</v>
      </c>
      <c r="AL24" s="21">
        <v>6</v>
      </c>
      <c r="AM24" s="21">
        <v>8</v>
      </c>
      <c r="AN24" s="21">
        <v>3</v>
      </c>
      <c r="AO24" s="21">
        <v>8</v>
      </c>
      <c r="AP24" s="21">
        <v>6</v>
      </c>
      <c r="AQ24" s="21">
        <v>8</v>
      </c>
      <c r="AR24" s="21">
        <v>2</v>
      </c>
      <c r="AS24" s="21">
        <v>8</v>
      </c>
      <c r="AT24" s="21">
        <v>9</v>
      </c>
      <c r="AU24" s="21">
        <v>5</v>
      </c>
      <c r="AV24" s="21">
        <v>7</v>
      </c>
      <c r="AW24" s="21">
        <v>6</v>
      </c>
      <c r="AX24" s="21">
        <v>5</v>
      </c>
      <c r="AY24" s="21">
        <v>5</v>
      </c>
      <c r="AZ24" s="21">
        <v>8</v>
      </c>
      <c r="BA24" s="21">
        <v>12</v>
      </c>
      <c r="BB24" s="21">
        <v>5</v>
      </c>
      <c r="BC24" s="21">
        <v>7</v>
      </c>
      <c r="BD24" s="21">
        <v>5</v>
      </c>
      <c r="BE24" s="21">
        <v>4</v>
      </c>
      <c r="BF24" s="21">
        <v>2</v>
      </c>
      <c r="BG24" s="21">
        <v>2</v>
      </c>
      <c r="BH24" s="21">
        <v>5</v>
      </c>
      <c r="BI24" s="21">
        <v>0</v>
      </c>
      <c r="BJ24" s="21">
        <v>2</v>
      </c>
      <c r="BK24" s="21">
        <v>4</v>
      </c>
      <c r="BL24" s="5"/>
    </row>
    <row r="25" spans="1:64" ht="13.5" customHeight="1" x14ac:dyDescent="0.2">
      <c r="A25" s="6"/>
      <c r="C25" s="7" t="s">
        <v>51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2">
        <v>24</v>
      </c>
      <c r="AB25" s="22">
        <v>28</v>
      </c>
      <c r="AC25" s="22">
        <v>25</v>
      </c>
      <c r="AD25" s="22">
        <v>34</v>
      </c>
      <c r="AE25" s="22">
        <v>26</v>
      </c>
      <c r="AF25" s="22">
        <v>17</v>
      </c>
      <c r="AG25" s="22">
        <v>20</v>
      </c>
      <c r="AH25" s="22">
        <v>19</v>
      </c>
      <c r="AI25" s="22">
        <v>12</v>
      </c>
      <c r="AJ25" s="22">
        <v>14</v>
      </c>
      <c r="AK25" s="22">
        <v>11</v>
      </c>
      <c r="AL25" s="22">
        <v>10</v>
      </c>
      <c r="AM25" s="22">
        <v>7</v>
      </c>
      <c r="AN25" s="22">
        <v>9</v>
      </c>
      <c r="AO25" s="22">
        <v>9</v>
      </c>
      <c r="AP25" s="22">
        <v>11</v>
      </c>
      <c r="AQ25" s="22">
        <v>8</v>
      </c>
      <c r="AR25" s="22">
        <v>11</v>
      </c>
      <c r="AS25" s="22">
        <v>10</v>
      </c>
      <c r="AT25" s="22">
        <v>7</v>
      </c>
      <c r="AU25" s="22">
        <v>25</v>
      </c>
      <c r="AV25" s="22">
        <v>29</v>
      </c>
      <c r="AW25" s="22">
        <v>24</v>
      </c>
      <c r="AX25" s="22">
        <v>23</v>
      </c>
      <c r="AY25" s="22">
        <v>23</v>
      </c>
      <c r="AZ25" s="22">
        <v>24</v>
      </c>
      <c r="BA25" s="22">
        <v>23</v>
      </c>
      <c r="BB25" s="22">
        <v>26</v>
      </c>
      <c r="BC25" s="22">
        <v>19</v>
      </c>
      <c r="BD25" s="22">
        <v>16</v>
      </c>
      <c r="BE25" s="22">
        <v>14</v>
      </c>
      <c r="BF25" s="22">
        <v>20</v>
      </c>
      <c r="BG25" s="22">
        <v>17</v>
      </c>
      <c r="BH25" s="22">
        <v>25</v>
      </c>
      <c r="BI25" s="22">
        <v>32</v>
      </c>
      <c r="BJ25" s="22">
        <v>31</v>
      </c>
      <c r="BK25" s="22">
        <v>39</v>
      </c>
      <c r="BL25" s="5"/>
    </row>
    <row r="26" spans="1:64" ht="13.5" customHeight="1" x14ac:dyDescent="0.2">
      <c r="A26" s="6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>
        <f>SUM(AA17:AA25)</f>
        <v>65</v>
      </c>
      <c r="AB26" s="21">
        <f t="shared" ref="AB26:AH26" si="8">SUM(AB17:AB25)</f>
        <v>70</v>
      </c>
      <c r="AC26" s="21">
        <f t="shared" si="8"/>
        <v>58</v>
      </c>
      <c r="AD26" s="21">
        <f t="shared" si="8"/>
        <v>75</v>
      </c>
      <c r="AE26" s="21">
        <f t="shared" si="8"/>
        <v>81</v>
      </c>
      <c r="AF26" s="21">
        <f t="shared" si="8"/>
        <v>52</v>
      </c>
      <c r="AG26" s="21">
        <f t="shared" si="8"/>
        <v>56</v>
      </c>
      <c r="AH26" s="21">
        <f t="shared" si="8"/>
        <v>55</v>
      </c>
      <c r="AI26" s="21">
        <f t="shared" ref="AI26:AU26" si="9">SUM(AI17:AI25)</f>
        <v>30</v>
      </c>
      <c r="AJ26" s="21">
        <f t="shared" si="9"/>
        <v>45</v>
      </c>
      <c r="AK26" s="21">
        <f t="shared" si="9"/>
        <v>31</v>
      </c>
      <c r="AL26" s="21">
        <f t="shared" si="9"/>
        <v>31</v>
      </c>
      <c r="AM26" s="21">
        <f t="shared" si="9"/>
        <v>28</v>
      </c>
      <c r="AN26" s="21">
        <f t="shared" si="9"/>
        <v>32</v>
      </c>
      <c r="AO26" s="21">
        <f t="shared" si="9"/>
        <v>28</v>
      </c>
      <c r="AP26" s="21">
        <f t="shared" si="9"/>
        <v>26</v>
      </c>
      <c r="AQ26" s="21">
        <f t="shared" si="9"/>
        <v>33</v>
      </c>
      <c r="AR26" s="21">
        <f t="shared" si="9"/>
        <v>25</v>
      </c>
      <c r="AS26" s="21">
        <f t="shared" si="9"/>
        <v>34</v>
      </c>
      <c r="AT26" s="21">
        <f t="shared" si="9"/>
        <v>36</v>
      </c>
      <c r="AU26" s="21">
        <f t="shared" si="9"/>
        <v>45</v>
      </c>
      <c r="AV26" s="21">
        <f t="shared" ref="AV26:BA26" si="10">SUM(AV17:AV25)</f>
        <v>51</v>
      </c>
      <c r="AW26" s="21">
        <f t="shared" si="10"/>
        <v>50</v>
      </c>
      <c r="AX26" s="21">
        <f t="shared" si="10"/>
        <v>37</v>
      </c>
      <c r="AY26" s="21">
        <f t="shared" si="10"/>
        <v>46</v>
      </c>
      <c r="AZ26" s="21">
        <f t="shared" si="10"/>
        <v>49</v>
      </c>
      <c r="BA26" s="21">
        <f t="shared" si="10"/>
        <v>53</v>
      </c>
      <c r="BB26" s="21">
        <f t="shared" ref="BB26:BC26" si="11">SUM(BB17:BB25)</f>
        <v>48</v>
      </c>
      <c r="BC26" s="21">
        <f t="shared" si="11"/>
        <v>37</v>
      </c>
      <c r="BD26" s="21">
        <f t="shared" ref="BD26:BE26" si="12">SUM(BD17:BD25)</f>
        <v>38</v>
      </c>
      <c r="BE26" s="21">
        <f t="shared" si="12"/>
        <v>28</v>
      </c>
      <c r="BF26" s="21">
        <f t="shared" ref="BF26:BG26" si="13">SUM(BF17:BF25)</f>
        <v>33</v>
      </c>
      <c r="BG26" s="21">
        <f t="shared" si="13"/>
        <v>26</v>
      </c>
      <c r="BH26" s="21">
        <f t="shared" ref="BH26:BI26" si="14">SUM(BH17:BH25)</f>
        <v>40</v>
      </c>
      <c r="BI26" s="21">
        <f t="shared" si="14"/>
        <v>38</v>
      </c>
      <c r="BJ26" s="21">
        <f t="shared" ref="BJ26:BK26" si="15">SUM(BJ17:BJ25)</f>
        <v>40</v>
      </c>
      <c r="BK26" s="21">
        <f t="shared" si="15"/>
        <v>50</v>
      </c>
      <c r="BL26" s="5"/>
    </row>
    <row r="27" spans="1:64" ht="13.5" customHeight="1" x14ac:dyDescent="0.2">
      <c r="A27" s="6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5"/>
    </row>
    <row r="28" spans="1:64" ht="13.5" customHeight="1" x14ac:dyDescent="0.2">
      <c r="A28" s="6"/>
      <c r="B28" s="37" t="s">
        <v>91</v>
      </c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5"/>
    </row>
    <row r="29" spans="1:64" ht="13.5" customHeight="1" x14ac:dyDescent="0.2">
      <c r="A29" s="6"/>
      <c r="C29" s="7" t="s">
        <v>52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1">
        <v>5</v>
      </c>
      <c r="AQ29" s="21">
        <v>1</v>
      </c>
      <c r="AR29" s="21">
        <v>2</v>
      </c>
      <c r="AS29" s="21">
        <v>1</v>
      </c>
      <c r="AT29" s="21">
        <v>3</v>
      </c>
      <c r="AU29" s="21">
        <v>2</v>
      </c>
      <c r="AV29" s="21">
        <v>6</v>
      </c>
      <c r="AW29" s="21">
        <v>1</v>
      </c>
      <c r="AX29" s="21">
        <v>2</v>
      </c>
      <c r="AY29" s="21">
        <v>4</v>
      </c>
      <c r="AZ29" s="21">
        <v>5</v>
      </c>
      <c r="BA29" s="21">
        <v>2</v>
      </c>
      <c r="BB29" s="21">
        <v>2</v>
      </c>
      <c r="BC29" s="21">
        <v>0</v>
      </c>
      <c r="BD29" s="21">
        <v>5</v>
      </c>
      <c r="BE29" s="21">
        <v>4</v>
      </c>
      <c r="BF29" s="21">
        <v>1</v>
      </c>
      <c r="BG29" s="21">
        <v>2</v>
      </c>
      <c r="BH29" s="21">
        <v>3</v>
      </c>
      <c r="BI29" s="21">
        <v>3</v>
      </c>
      <c r="BJ29" s="21">
        <v>2</v>
      </c>
      <c r="BK29" s="21">
        <v>2</v>
      </c>
      <c r="BL29" s="5"/>
    </row>
    <row r="30" spans="1:64" ht="13.5" customHeight="1" x14ac:dyDescent="0.2">
      <c r="A30" s="6"/>
      <c r="C30" s="7" t="s">
        <v>53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>
        <v>1</v>
      </c>
      <c r="AB30" s="21">
        <v>3</v>
      </c>
      <c r="AC30" s="21">
        <v>1</v>
      </c>
      <c r="AD30" s="21">
        <v>5</v>
      </c>
      <c r="AE30" s="21">
        <v>0</v>
      </c>
      <c r="AF30" s="21">
        <v>1</v>
      </c>
      <c r="AG30" s="21">
        <v>2</v>
      </c>
      <c r="AH30" s="21">
        <v>2</v>
      </c>
      <c r="AI30" s="21">
        <v>1</v>
      </c>
      <c r="AJ30" s="21">
        <v>0</v>
      </c>
      <c r="AK30" s="21">
        <v>2</v>
      </c>
      <c r="AL30" s="21">
        <v>0</v>
      </c>
      <c r="AM30" s="21">
        <v>2</v>
      </c>
      <c r="AN30" s="21">
        <v>0</v>
      </c>
      <c r="AO30" s="21">
        <v>2</v>
      </c>
      <c r="AP30" s="21">
        <v>2</v>
      </c>
      <c r="AQ30" s="21">
        <v>4</v>
      </c>
      <c r="AR30" s="21">
        <v>3</v>
      </c>
      <c r="AS30" s="21">
        <v>1</v>
      </c>
      <c r="AT30" s="21">
        <v>5</v>
      </c>
      <c r="AU30" s="21">
        <v>4</v>
      </c>
      <c r="AV30" s="21">
        <v>1</v>
      </c>
      <c r="AW30" s="21">
        <v>4</v>
      </c>
      <c r="AX30" s="21">
        <v>3</v>
      </c>
      <c r="AY30" s="21">
        <v>7</v>
      </c>
      <c r="AZ30" s="21">
        <v>2</v>
      </c>
      <c r="BA30" s="21">
        <v>6</v>
      </c>
      <c r="BB30" s="21">
        <v>10</v>
      </c>
      <c r="BC30" s="21">
        <v>6</v>
      </c>
      <c r="BD30" s="21">
        <v>4</v>
      </c>
      <c r="BE30" s="21">
        <v>6</v>
      </c>
      <c r="BF30" s="21">
        <v>3</v>
      </c>
      <c r="BG30" s="21">
        <v>2</v>
      </c>
      <c r="BH30" s="21">
        <v>2</v>
      </c>
      <c r="BI30" s="21">
        <v>6</v>
      </c>
      <c r="BJ30" s="21">
        <v>11</v>
      </c>
      <c r="BK30" s="21">
        <v>4</v>
      </c>
      <c r="BL30" s="5"/>
    </row>
    <row r="31" spans="1:64" ht="13.5" customHeight="1" x14ac:dyDescent="0.2">
      <c r="A31" s="6"/>
      <c r="C31" s="7" t="s">
        <v>54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>
        <v>14</v>
      </c>
      <c r="AB31" s="21">
        <v>13</v>
      </c>
      <c r="AC31" s="21">
        <v>16</v>
      </c>
      <c r="AD31" s="21">
        <v>23</v>
      </c>
      <c r="AE31" s="21">
        <v>22</v>
      </c>
      <c r="AF31" s="21">
        <v>13</v>
      </c>
      <c r="AG31" s="21">
        <v>13</v>
      </c>
      <c r="AH31" s="21">
        <v>16</v>
      </c>
      <c r="AI31" s="21">
        <v>10</v>
      </c>
      <c r="AJ31" s="21">
        <v>7</v>
      </c>
      <c r="AK31" s="21">
        <v>12</v>
      </c>
      <c r="AL31" s="21">
        <v>9</v>
      </c>
      <c r="AM31" s="21">
        <v>15</v>
      </c>
      <c r="AN31" s="21">
        <v>19</v>
      </c>
      <c r="AO31" s="21">
        <v>21</v>
      </c>
      <c r="AP31" s="21">
        <v>21</v>
      </c>
      <c r="AQ31" s="21">
        <v>20</v>
      </c>
      <c r="AR31" s="21">
        <v>17</v>
      </c>
      <c r="AS31" s="21">
        <v>14</v>
      </c>
      <c r="AT31" s="21">
        <v>29</v>
      </c>
      <c r="AU31" s="21">
        <v>23</v>
      </c>
      <c r="AV31" s="21">
        <v>23</v>
      </c>
      <c r="AW31" s="21">
        <v>38</v>
      </c>
      <c r="AX31" s="21">
        <v>28</v>
      </c>
      <c r="AY31" s="21">
        <v>35</v>
      </c>
      <c r="AZ31" s="21">
        <v>28</v>
      </c>
      <c r="BA31" s="21">
        <v>29</v>
      </c>
      <c r="BB31" s="21">
        <v>30</v>
      </c>
      <c r="BC31" s="21">
        <v>23</v>
      </c>
      <c r="BD31" s="21">
        <v>35</v>
      </c>
      <c r="BE31" s="21">
        <v>26</v>
      </c>
      <c r="BF31" s="21">
        <v>28</v>
      </c>
      <c r="BG31" s="21">
        <v>29</v>
      </c>
      <c r="BH31" s="21">
        <v>32</v>
      </c>
      <c r="BI31" s="21">
        <v>28</v>
      </c>
      <c r="BJ31" s="21">
        <v>30</v>
      </c>
      <c r="BK31" s="21">
        <v>22</v>
      </c>
      <c r="BL31" s="5"/>
    </row>
    <row r="32" spans="1:64" ht="13.5" customHeight="1" x14ac:dyDescent="0.2">
      <c r="A32" s="6"/>
      <c r="C32" s="7" t="s">
        <v>88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3"/>
      <c r="AB32" s="23"/>
      <c r="AC32" s="23"/>
      <c r="AD32" s="23"/>
      <c r="AE32" s="23"/>
      <c r="AF32" s="23"/>
      <c r="AG32" s="23"/>
      <c r="AH32" s="23"/>
      <c r="AI32" s="23"/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7</v>
      </c>
      <c r="AQ32" s="21">
        <v>3</v>
      </c>
      <c r="AR32" s="21">
        <v>2</v>
      </c>
      <c r="AS32" s="21">
        <v>3</v>
      </c>
      <c r="AT32" s="21">
        <v>7</v>
      </c>
      <c r="AU32" s="21">
        <v>12</v>
      </c>
      <c r="AV32" s="21">
        <v>17</v>
      </c>
      <c r="AW32" s="21">
        <v>12</v>
      </c>
      <c r="AX32" s="21">
        <v>26</v>
      </c>
      <c r="AY32" s="21">
        <v>33</v>
      </c>
      <c r="AZ32" s="21">
        <v>35</v>
      </c>
      <c r="BA32" s="21">
        <v>23</v>
      </c>
      <c r="BB32" s="21">
        <v>29</v>
      </c>
      <c r="BC32" s="21">
        <v>25</v>
      </c>
      <c r="BD32" s="21">
        <v>21</v>
      </c>
      <c r="BE32" s="21">
        <v>22</v>
      </c>
      <c r="BF32" s="21">
        <v>20</v>
      </c>
      <c r="BG32" s="21">
        <v>18</v>
      </c>
      <c r="BH32" s="21">
        <v>9</v>
      </c>
      <c r="BI32" s="21">
        <v>14</v>
      </c>
      <c r="BJ32" s="21">
        <v>23</v>
      </c>
      <c r="BK32" s="21">
        <v>16</v>
      </c>
      <c r="BL32" s="5"/>
    </row>
    <row r="33" spans="1:64" ht="13.5" customHeight="1" x14ac:dyDescent="0.2">
      <c r="A33" s="6"/>
      <c r="C33" s="7" t="s">
        <v>55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>
        <v>10</v>
      </c>
      <c r="AB33" s="21">
        <v>11</v>
      </c>
      <c r="AC33" s="21">
        <v>9</v>
      </c>
      <c r="AD33" s="21">
        <v>18</v>
      </c>
      <c r="AE33" s="21">
        <v>15</v>
      </c>
      <c r="AF33" s="21">
        <v>14</v>
      </c>
      <c r="AG33" s="21">
        <v>9</v>
      </c>
      <c r="AH33" s="21">
        <v>15</v>
      </c>
      <c r="AI33" s="21">
        <v>14</v>
      </c>
      <c r="AJ33" s="21">
        <v>12</v>
      </c>
      <c r="AK33" s="21">
        <v>14</v>
      </c>
      <c r="AL33" s="21">
        <v>12</v>
      </c>
      <c r="AM33" s="21">
        <v>14</v>
      </c>
      <c r="AN33" s="21">
        <v>11</v>
      </c>
      <c r="AO33" s="21">
        <v>24</v>
      </c>
      <c r="AP33" s="21">
        <v>13</v>
      </c>
      <c r="AQ33" s="21">
        <v>19</v>
      </c>
      <c r="AR33" s="21">
        <v>12</v>
      </c>
      <c r="AS33" s="21">
        <v>15</v>
      </c>
      <c r="AT33" s="21">
        <v>13</v>
      </c>
      <c r="AU33" s="21">
        <v>11</v>
      </c>
      <c r="AV33" s="21">
        <v>21</v>
      </c>
      <c r="AW33" s="21">
        <v>7</v>
      </c>
      <c r="AX33" s="21">
        <v>19</v>
      </c>
      <c r="AY33" s="21">
        <v>18</v>
      </c>
      <c r="AZ33" s="21">
        <v>17</v>
      </c>
      <c r="BA33" s="21">
        <v>13</v>
      </c>
      <c r="BB33" s="21">
        <v>18</v>
      </c>
      <c r="BC33" s="21">
        <v>15</v>
      </c>
      <c r="BD33" s="21">
        <v>17</v>
      </c>
      <c r="BE33" s="21">
        <v>8</v>
      </c>
      <c r="BF33" s="21">
        <v>9</v>
      </c>
      <c r="BG33" s="21">
        <v>7</v>
      </c>
      <c r="BH33" s="21">
        <v>5</v>
      </c>
      <c r="BI33" s="21">
        <v>8</v>
      </c>
      <c r="BJ33" s="21">
        <v>12</v>
      </c>
      <c r="BK33" s="21">
        <v>15</v>
      </c>
      <c r="BL33" s="5"/>
    </row>
    <row r="34" spans="1:64" ht="13.5" hidden="1" customHeight="1" x14ac:dyDescent="0.2">
      <c r="A34" s="6"/>
      <c r="C34" s="35" t="s">
        <v>56</v>
      </c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0">
        <v>0</v>
      </c>
      <c r="AN34" s="40">
        <v>0</v>
      </c>
      <c r="AO34" s="40">
        <v>0</v>
      </c>
      <c r="AP34" s="41">
        <v>0</v>
      </c>
      <c r="AQ34" s="41">
        <v>0</v>
      </c>
      <c r="AR34" s="41">
        <v>1</v>
      </c>
      <c r="AS34" s="41">
        <v>0</v>
      </c>
      <c r="AT34" s="41">
        <v>0</v>
      </c>
      <c r="AU34" s="41">
        <v>0</v>
      </c>
      <c r="AV34" s="41">
        <v>0</v>
      </c>
      <c r="AW34" s="41">
        <v>0</v>
      </c>
      <c r="AX34" s="41">
        <v>1</v>
      </c>
      <c r="AY34" s="41">
        <v>0</v>
      </c>
      <c r="AZ34" s="41">
        <v>0</v>
      </c>
      <c r="BA34" s="41">
        <v>0</v>
      </c>
      <c r="BB34" s="41">
        <v>0</v>
      </c>
      <c r="BC34" s="41">
        <v>0</v>
      </c>
      <c r="BD34" s="41">
        <v>0</v>
      </c>
      <c r="BE34" s="41">
        <v>2</v>
      </c>
      <c r="BF34" s="41">
        <v>0</v>
      </c>
      <c r="BG34" s="41">
        <v>0</v>
      </c>
      <c r="BH34" s="41">
        <v>1</v>
      </c>
      <c r="BI34" s="41">
        <v>0</v>
      </c>
      <c r="BJ34" s="41">
        <v>1</v>
      </c>
      <c r="BK34" s="41">
        <v>3</v>
      </c>
      <c r="BL34" s="5"/>
    </row>
    <row r="35" spans="1:64" ht="13.5" hidden="1" customHeight="1" x14ac:dyDescent="0.2">
      <c r="A35" s="6"/>
      <c r="C35" s="35" t="s">
        <v>87</v>
      </c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0">
        <v>0</v>
      </c>
      <c r="AO35" s="40">
        <v>0</v>
      </c>
      <c r="AP35" s="41">
        <v>0</v>
      </c>
      <c r="AQ35" s="41">
        <v>0</v>
      </c>
      <c r="AR35" s="41">
        <v>0</v>
      </c>
      <c r="AS35" s="41">
        <v>0</v>
      </c>
      <c r="AT35" s="41">
        <v>0</v>
      </c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5"/>
    </row>
    <row r="36" spans="1:64" ht="13.5" hidden="1" customHeight="1" x14ac:dyDescent="0.2">
      <c r="A36" s="6"/>
      <c r="C36" s="35" t="s">
        <v>57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>
        <v>7</v>
      </c>
      <c r="AB36" s="40">
        <v>9</v>
      </c>
      <c r="AC36" s="40">
        <v>17</v>
      </c>
      <c r="AD36" s="40">
        <v>9</v>
      </c>
      <c r="AE36" s="40">
        <v>9</v>
      </c>
      <c r="AF36" s="40">
        <v>8</v>
      </c>
      <c r="AG36" s="40">
        <v>10</v>
      </c>
      <c r="AH36" s="40">
        <v>5</v>
      </c>
      <c r="AI36" s="40">
        <v>3</v>
      </c>
      <c r="AJ36" s="40">
        <v>7</v>
      </c>
      <c r="AK36" s="40">
        <v>4</v>
      </c>
      <c r="AL36" s="40">
        <v>6</v>
      </c>
      <c r="AM36" s="40">
        <v>5</v>
      </c>
      <c r="AN36" s="40">
        <v>10</v>
      </c>
      <c r="AO36" s="40">
        <v>6</v>
      </c>
      <c r="AP36" s="40">
        <v>11</v>
      </c>
      <c r="AQ36" s="40">
        <v>14</v>
      </c>
      <c r="AR36" s="40">
        <v>9</v>
      </c>
      <c r="AS36" s="40">
        <v>17</v>
      </c>
      <c r="AT36" s="40">
        <v>10</v>
      </c>
      <c r="AU36" s="40">
        <v>15</v>
      </c>
      <c r="AV36" s="40">
        <v>8</v>
      </c>
      <c r="AW36" s="40">
        <v>9</v>
      </c>
      <c r="AX36" s="40">
        <v>17</v>
      </c>
      <c r="AY36" s="40">
        <v>14</v>
      </c>
      <c r="AZ36" s="40">
        <v>7</v>
      </c>
      <c r="BA36" s="40">
        <v>6</v>
      </c>
      <c r="BB36" s="40">
        <v>1</v>
      </c>
      <c r="BC36" s="40">
        <v>2</v>
      </c>
      <c r="BD36" s="40">
        <v>2</v>
      </c>
      <c r="BE36" s="40">
        <v>0</v>
      </c>
      <c r="BF36" s="40">
        <v>0</v>
      </c>
      <c r="BG36" s="40">
        <v>1</v>
      </c>
      <c r="BH36" s="40">
        <v>0</v>
      </c>
      <c r="BI36" s="40">
        <v>2</v>
      </c>
      <c r="BJ36" s="40">
        <v>2</v>
      </c>
      <c r="BK36" s="40">
        <v>7</v>
      </c>
      <c r="BL36" s="5"/>
    </row>
    <row r="37" spans="1:64" ht="13.5" hidden="1" customHeight="1" x14ac:dyDescent="0.2">
      <c r="A37" s="6"/>
      <c r="C37" s="35" t="s">
        <v>58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>
        <v>3</v>
      </c>
      <c r="AB37" s="40">
        <v>3</v>
      </c>
      <c r="AC37" s="40">
        <v>3</v>
      </c>
      <c r="AD37" s="40">
        <v>2</v>
      </c>
      <c r="AE37" s="40">
        <v>4</v>
      </c>
      <c r="AF37" s="40">
        <v>2</v>
      </c>
      <c r="AG37" s="40">
        <v>5</v>
      </c>
      <c r="AH37" s="40">
        <v>8</v>
      </c>
      <c r="AI37" s="40">
        <v>1</v>
      </c>
      <c r="AJ37" s="40">
        <v>1</v>
      </c>
      <c r="AK37" s="40">
        <v>2</v>
      </c>
      <c r="AL37" s="40">
        <v>1</v>
      </c>
      <c r="AM37" s="40">
        <v>0</v>
      </c>
      <c r="AN37" s="40">
        <v>1</v>
      </c>
      <c r="AO37" s="40">
        <v>4</v>
      </c>
      <c r="AP37" s="40">
        <v>4</v>
      </c>
      <c r="AQ37" s="40">
        <v>5</v>
      </c>
      <c r="AR37" s="40">
        <v>5</v>
      </c>
      <c r="AS37" s="40">
        <v>0</v>
      </c>
      <c r="AT37" s="40">
        <v>5</v>
      </c>
      <c r="AU37" s="40">
        <v>7</v>
      </c>
      <c r="AV37" s="40">
        <v>4</v>
      </c>
      <c r="AW37" s="40">
        <v>5</v>
      </c>
      <c r="AX37" s="40">
        <v>8</v>
      </c>
      <c r="AY37" s="40">
        <v>2</v>
      </c>
      <c r="AZ37" s="40">
        <v>3</v>
      </c>
      <c r="BA37" s="40">
        <v>4</v>
      </c>
      <c r="BB37" s="40">
        <v>0</v>
      </c>
      <c r="BC37" s="40">
        <v>0</v>
      </c>
      <c r="BD37" s="40">
        <v>0</v>
      </c>
      <c r="BE37" s="40">
        <v>1</v>
      </c>
      <c r="BF37" s="40">
        <v>1</v>
      </c>
      <c r="BG37" s="40">
        <v>0</v>
      </c>
      <c r="BH37" s="40">
        <v>0</v>
      </c>
      <c r="BI37" s="40">
        <v>0</v>
      </c>
      <c r="BJ37" s="40">
        <v>3</v>
      </c>
      <c r="BK37" s="40">
        <v>6</v>
      </c>
      <c r="BL37" s="5"/>
    </row>
    <row r="38" spans="1:64" ht="13.5" hidden="1" customHeight="1" x14ac:dyDescent="0.2">
      <c r="A38" s="6"/>
      <c r="C38" s="35" t="s">
        <v>59</v>
      </c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>
        <v>0</v>
      </c>
      <c r="AB38" s="40">
        <v>3</v>
      </c>
      <c r="AC38" s="40">
        <v>5</v>
      </c>
      <c r="AD38" s="40">
        <v>1</v>
      </c>
      <c r="AE38" s="40">
        <v>4</v>
      </c>
      <c r="AF38" s="40">
        <v>4</v>
      </c>
      <c r="AG38" s="40">
        <v>4</v>
      </c>
      <c r="AH38" s="40">
        <v>3</v>
      </c>
      <c r="AI38" s="40">
        <v>2</v>
      </c>
      <c r="AJ38" s="40">
        <v>1</v>
      </c>
      <c r="AK38" s="40">
        <v>5</v>
      </c>
      <c r="AL38" s="40">
        <v>2</v>
      </c>
      <c r="AM38" s="40">
        <v>3</v>
      </c>
      <c r="AN38" s="40">
        <v>0</v>
      </c>
      <c r="AO38" s="40">
        <v>1</v>
      </c>
      <c r="AP38" s="40">
        <v>0</v>
      </c>
      <c r="AQ38" s="40">
        <v>1</v>
      </c>
      <c r="AR38" s="40">
        <v>2</v>
      </c>
      <c r="AS38" s="40">
        <v>1</v>
      </c>
      <c r="AT38" s="40">
        <v>2</v>
      </c>
      <c r="AU38" s="40">
        <v>2</v>
      </c>
      <c r="AV38" s="40">
        <v>2</v>
      </c>
      <c r="AW38" s="40">
        <v>4</v>
      </c>
      <c r="AX38" s="40">
        <v>0</v>
      </c>
      <c r="AY38" s="40">
        <v>6</v>
      </c>
      <c r="AZ38" s="40">
        <v>12</v>
      </c>
      <c r="BA38" s="40">
        <v>18</v>
      </c>
      <c r="BB38" s="40">
        <v>32</v>
      </c>
      <c r="BC38" s="40">
        <v>21</v>
      </c>
      <c r="BD38" s="40">
        <v>13</v>
      </c>
      <c r="BE38" s="40">
        <v>7</v>
      </c>
      <c r="BF38" s="40">
        <v>12</v>
      </c>
      <c r="BG38" s="40">
        <v>10</v>
      </c>
      <c r="BH38" s="40">
        <v>6</v>
      </c>
      <c r="BI38" s="40">
        <v>9</v>
      </c>
      <c r="BJ38" s="40">
        <v>0</v>
      </c>
      <c r="BK38" s="40">
        <v>0</v>
      </c>
      <c r="BL38" s="5"/>
    </row>
    <row r="39" spans="1:64" ht="13.5" customHeight="1" x14ac:dyDescent="0.2">
      <c r="A39" s="6"/>
      <c r="C39" s="7" t="s">
        <v>86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3">
        <f t="shared" ref="AA39" si="16">AA36+AA37+AA38</f>
        <v>10</v>
      </c>
      <c r="AB39" s="23">
        <f t="shared" ref="AB39" si="17">AB36+AB37+AB38</f>
        <v>15</v>
      </c>
      <c r="AC39" s="23">
        <f t="shared" ref="AC39" si="18">AC36+AC37+AC38</f>
        <v>25</v>
      </c>
      <c r="AD39" s="23">
        <f t="shared" ref="AD39" si="19">AD36+AD37+AD38</f>
        <v>12</v>
      </c>
      <c r="AE39" s="23">
        <f t="shared" ref="AE39" si="20">AE36+AE37+AE38</f>
        <v>17</v>
      </c>
      <c r="AF39" s="23">
        <f t="shared" ref="AF39:AK39" si="21">AF36+AF37+AF38</f>
        <v>14</v>
      </c>
      <c r="AG39" s="23">
        <f t="shared" si="21"/>
        <v>19</v>
      </c>
      <c r="AH39" s="23">
        <f t="shared" si="21"/>
        <v>16</v>
      </c>
      <c r="AI39" s="23">
        <f t="shared" si="21"/>
        <v>6</v>
      </c>
      <c r="AJ39" s="23">
        <f t="shared" si="21"/>
        <v>9</v>
      </c>
      <c r="AK39" s="23">
        <f t="shared" si="21"/>
        <v>11</v>
      </c>
      <c r="AL39" s="23">
        <f>AL36+AL37+AL38</f>
        <v>9</v>
      </c>
      <c r="AM39" s="23">
        <f>AM34+AM36+AM37+AM38</f>
        <v>8</v>
      </c>
      <c r="AN39" s="23">
        <f t="shared" ref="AN39:AS39" si="22">AN34+AN35+AN36+AN37+AN38</f>
        <v>11</v>
      </c>
      <c r="AO39" s="23">
        <f t="shared" si="22"/>
        <v>11</v>
      </c>
      <c r="AP39" s="23">
        <f t="shared" si="22"/>
        <v>15</v>
      </c>
      <c r="AQ39" s="23">
        <f t="shared" si="22"/>
        <v>20</v>
      </c>
      <c r="AR39" s="23">
        <f t="shared" si="22"/>
        <v>17</v>
      </c>
      <c r="AS39" s="23">
        <f t="shared" si="22"/>
        <v>18</v>
      </c>
      <c r="AT39" s="23">
        <f>AT34+AT35+AT36+AT37+AT38</f>
        <v>17</v>
      </c>
      <c r="AU39" s="23">
        <f>AU34+AU36+AU37+AU38</f>
        <v>24</v>
      </c>
      <c r="AV39" s="23">
        <f t="shared" ref="AV39" si="23">AV34+AV36+AV37+AV38</f>
        <v>14</v>
      </c>
      <c r="AW39" s="23">
        <f t="shared" ref="AW39:AX39" si="24">AW34+AW36+AW37+AW38</f>
        <v>18</v>
      </c>
      <c r="AX39" s="23">
        <f t="shared" si="24"/>
        <v>26</v>
      </c>
      <c r="AY39" s="23">
        <f t="shared" ref="AY39:BD39" si="25">AY34+AY36+AY37+AY38</f>
        <v>22</v>
      </c>
      <c r="AZ39" s="23">
        <f t="shared" si="25"/>
        <v>22</v>
      </c>
      <c r="BA39" s="23">
        <f t="shared" si="25"/>
        <v>28</v>
      </c>
      <c r="BB39" s="23">
        <f t="shared" si="25"/>
        <v>33</v>
      </c>
      <c r="BC39" s="23">
        <f t="shared" si="25"/>
        <v>23</v>
      </c>
      <c r="BD39" s="23">
        <f t="shared" si="25"/>
        <v>15</v>
      </c>
      <c r="BE39" s="23">
        <f t="shared" ref="BE39:BF39" si="26">BE34+BE36+BE37+BE38</f>
        <v>10</v>
      </c>
      <c r="BF39" s="23">
        <f t="shared" si="26"/>
        <v>13</v>
      </c>
      <c r="BG39" s="23">
        <f t="shared" ref="BG39:BH39" si="27">BG34+BG36+BG37+BG38</f>
        <v>11</v>
      </c>
      <c r="BH39" s="23">
        <f t="shared" si="27"/>
        <v>7</v>
      </c>
      <c r="BI39" s="23">
        <f t="shared" ref="BI39:BJ39" si="28">BI34+BI36+BI37+BI38</f>
        <v>11</v>
      </c>
      <c r="BJ39" s="23">
        <f t="shared" si="28"/>
        <v>6</v>
      </c>
      <c r="BK39" s="23">
        <f t="shared" ref="BK39" si="29">BK34+BK36+BK37+BK38</f>
        <v>16</v>
      </c>
      <c r="BL39" s="5"/>
    </row>
    <row r="40" spans="1:64" ht="13.5" hidden="1" customHeight="1" x14ac:dyDescent="0.2">
      <c r="A40" s="6"/>
      <c r="C40" s="7" t="s">
        <v>60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1">
        <v>0</v>
      </c>
      <c r="AH40" s="21">
        <v>0</v>
      </c>
      <c r="AI40" s="21">
        <v>0</v>
      </c>
      <c r="AJ40" s="21">
        <v>0</v>
      </c>
      <c r="AK40" s="21">
        <v>0</v>
      </c>
      <c r="AL40" s="21">
        <v>0</v>
      </c>
      <c r="AM40" s="21">
        <v>0</v>
      </c>
      <c r="AN40" s="21">
        <v>0</v>
      </c>
      <c r="AO40" s="23">
        <v>0</v>
      </c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5"/>
    </row>
    <row r="41" spans="1:64" ht="13.5" customHeight="1" x14ac:dyDescent="0.2">
      <c r="A41" s="6"/>
      <c r="C41" s="7" t="s">
        <v>89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>
        <v>1</v>
      </c>
      <c r="AB41" s="21">
        <v>4</v>
      </c>
      <c r="AC41" s="21">
        <v>5</v>
      </c>
      <c r="AD41" s="21">
        <v>4</v>
      </c>
      <c r="AE41" s="21">
        <v>3</v>
      </c>
      <c r="AF41" s="21">
        <v>9</v>
      </c>
      <c r="AG41" s="21">
        <v>13</v>
      </c>
      <c r="AH41" s="21">
        <v>5</v>
      </c>
      <c r="AI41" s="21">
        <v>6</v>
      </c>
      <c r="AJ41" s="21">
        <v>2</v>
      </c>
      <c r="AK41" s="21">
        <v>2</v>
      </c>
      <c r="AL41" s="21">
        <v>4</v>
      </c>
      <c r="AM41" s="21">
        <v>6</v>
      </c>
      <c r="AN41" s="21">
        <v>10</v>
      </c>
      <c r="AO41" s="21">
        <v>7</v>
      </c>
      <c r="AP41" s="21">
        <v>9</v>
      </c>
      <c r="AQ41" s="21">
        <v>3</v>
      </c>
      <c r="AR41" s="21">
        <v>5</v>
      </c>
      <c r="AS41" s="21">
        <v>6</v>
      </c>
      <c r="AT41" s="21">
        <v>9</v>
      </c>
      <c r="AU41" s="21">
        <v>8</v>
      </c>
      <c r="AV41" s="21">
        <v>16</v>
      </c>
      <c r="AW41" s="21">
        <v>10</v>
      </c>
      <c r="AX41" s="21">
        <v>10</v>
      </c>
      <c r="AY41" s="21">
        <v>6</v>
      </c>
      <c r="AZ41" s="21">
        <v>9</v>
      </c>
      <c r="BA41" s="21">
        <v>6</v>
      </c>
      <c r="BB41" s="21">
        <v>12</v>
      </c>
      <c r="BC41" s="21">
        <v>5</v>
      </c>
      <c r="BD41" s="21">
        <v>9</v>
      </c>
      <c r="BE41" s="21">
        <v>7</v>
      </c>
      <c r="BF41" s="21">
        <v>3</v>
      </c>
      <c r="BG41" s="21">
        <v>9</v>
      </c>
      <c r="BH41" s="21">
        <v>3</v>
      </c>
      <c r="BI41" s="21">
        <v>5</v>
      </c>
      <c r="BJ41" s="21">
        <v>4</v>
      </c>
      <c r="BK41" s="21">
        <v>3</v>
      </c>
      <c r="BL41" s="5"/>
    </row>
    <row r="42" spans="1:64" ht="13.5" customHeight="1" x14ac:dyDescent="0.2">
      <c r="A42" s="6"/>
      <c r="C42" s="7" t="s">
        <v>61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>
        <v>2</v>
      </c>
      <c r="AB42" s="21">
        <v>4</v>
      </c>
      <c r="AC42" s="21">
        <v>3</v>
      </c>
      <c r="AD42" s="21">
        <v>0</v>
      </c>
      <c r="AE42" s="21">
        <v>1</v>
      </c>
      <c r="AF42" s="21">
        <v>3</v>
      </c>
      <c r="AG42" s="21">
        <v>4</v>
      </c>
      <c r="AH42" s="21">
        <v>1</v>
      </c>
      <c r="AI42" s="21">
        <v>1</v>
      </c>
      <c r="AJ42" s="21">
        <v>2</v>
      </c>
      <c r="AK42" s="21">
        <v>1</v>
      </c>
      <c r="AL42" s="21">
        <v>0</v>
      </c>
      <c r="AM42" s="21">
        <v>1</v>
      </c>
      <c r="AN42" s="21">
        <v>2</v>
      </c>
      <c r="AO42" s="21">
        <v>1</v>
      </c>
      <c r="AP42" s="21">
        <v>4</v>
      </c>
      <c r="AQ42" s="21">
        <v>2</v>
      </c>
      <c r="AR42" s="21">
        <v>3</v>
      </c>
      <c r="AS42" s="21">
        <v>3</v>
      </c>
      <c r="AT42" s="21">
        <v>0</v>
      </c>
      <c r="AU42" s="21">
        <v>4</v>
      </c>
      <c r="AV42" s="21">
        <v>2</v>
      </c>
      <c r="AW42" s="21">
        <v>9</v>
      </c>
      <c r="AX42" s="21">
        <v>7</v>
      </c>
      <c r="AY42" s="21">
        <v>3</v>
      </c>
      <c r="AZ42" s="21">
        <v>5</v>
      </c>
      <c r="BA42" s="21">
        <v>7</v>
      </c>
      <c r="BB42" s="21">
        <v>3</v>
      </c>
      <c r="BC42" s="21">
        <v>7</v>
      </c>
      <c r="BD42" s="21">
        <v>7</v>
      </c>
      <c r="BE42" s="21">
        <v>4</v>
      </c>
      <c r="BF42" s="21">
        <v>7</v>
      </c>
      <c r="BG42" s="21">
        <v>3</v>
      </c>
      <c r="BH42" s="21">
        <v>2</v>
      </c>
      <c r="BI42" s="21">
        <v>5</v>
      </c>
      <c r="BJ42" s="21">
        <v>5</v>
      </c>
      <c r="BK42" s="21">
        <v>3</v>
      </c>
      <c r="BL42" s="5"/>
    </row>
    <row r="43" spans="1:64" ht="13.5" customHeight="1" x14ac:dyDescent="0.2">
      <c r="A43" s="6"/>
      <c r="C43" s="7" t="s">
        <v>62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>
        <v>3</v>
      </c>
      <c r="AB43" s="21">
        <v>0</v>
      </c>
      <c r="AC43" s="21">
        <v>1</v>
      </c>
      <c r="AD43" s="21">
        <v>1</v>
      </c>
      <c r="AE43" s="21">
        <v>8</v>
      </c>
      <c r="AF43" s="21">
        <v>9</v>
      </c>
      <c r="AG43" s="21">
        <v>5</v>
      </c>
      <c r="AH43" s="21">
        <v>3</v>
      </c>
      <c r="AI43" s="21">
        <v>3</v>
      </c>
      <c r="AJ43" s="21">
        <v>9</v>
      </c>
      <c r="AK43" s="21">
        <v>1</v>
      </c>
      <c r="AL43" s="21">
        <v>7</v>
      </c>
      <c r="AM43" s="21">
        <v>7</v>
      </c>
      <c r="AN43" s="21">
        <v>7</v>
      </c>
      <c r="AO43" s="21">
        <v>12</v>
      </c>
      <c r="AP43" s="21">
        <v>5</v>
      </c>
      <c r="AQ43" s="21">
        <v>7</v>
      </c>
      <c r="AR43" s="21">
        <v>5</v>
      </c>
      <c r="AS43" s="21">
        <v>4</v>
      </c>
      <c r="AT43" s="21">
        <v>15</v>
      </c>
      <c r="AU43" s="21">
        <v>11</v>
      </c>
      <c r="AV43" s="21">
        <v>6</v>
      </c>
      <c r="AW43" s="21">
        <v>15</v>
      </c>
      <c r="AX43" s="21">
        <v>16</v>
      </c>
      <c r="AY43" s="21">
        <v>16</v>
      </c>
      <c r="AZ43" s="21">
        <v>19</v>
      </c>
      <c r="BA43" s="21">
        <v>20</v>
      </c>
      <c r="BB43" s="21">
        <v>22</v>
      </c>
      <c r="BC43" s="21">
        <v>13</v>
      </c>
      <c r="BD43" s="21">
        <v>24</v>
      </c>
      <c r="BE43" s="21">
        <v>20</v>
      </c>
      <c r="BF43" s="21">
        <v>23</v>
      </c>
      <c r="BG43" s="21">
        <v>21</v>
      </c>
      <c r="BH43" s="21">
        <v>17</v>
      </c>
      <c r="BI43" s="21">
        <v>20</v>
      </c>
      <c r="BJ43" s="21">
        <v>15</v>
      </c>
      <c r="BK43" s="21">
        <v>17</v>
      </c>
      <c r="BL43" s="5"/>
    </row>
    <row r="44" spans="1:64" ht="13.5" hidden="1" customHeight="1" x14ac:dyDescent="0.2">
      <c r="A44" s="6"/>
      <c r="C44" s="35" t="s">
        <v>63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>
        <v>11</v>
      </c>
      <c r="AB44" s="40">
        <v>24</v>
      </c>
      <c r="AC44" s="40">
        <v>18</v>
      </c>
      <c r="AD44" s="40">
        <v>14</v>
      </c>
      <c r="AE44" s="40">
        <v>15</v>
      </c>
      <c r="AF44" s="40">
        <v>9</v>
      </c>
      <c r="AG44" s="40">
        <v>13</v>
      </c>
      <c r="AH44" s="40">
        <v>13</v>
      </c>
      <c r="AI44" s="40">
        <v>8</v>
      </c>
      <c r="AJ44" s="40">
        <v>13</v>
      </c>
      <c r="AK44" s="40">
        <v>8</v>
      </c>
      <c r="AL44" s="40">
        <v>4</v>
      </c>
      <c r="AM44" s="40">
        <v>5</v>
      </c>
      <c r="AN44" s="40">
        <v>8</v>
      </c>
      <c r="AO44" s="40">
        <v>9</v>
      </c>
      <c r="AP44" s="40">
        <v>6</v>
      </c>
      <c r="AQ44" s="40">
        <v>4</v>
      </c>
      <c r="AR44" s="40">
        <v>9</v>
      </c>
      <c r="AS44" s="40">
        <v>8</v>
      </c>
      <c r="AT44" s="40">
        <v>11</v>
      </c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5"/>
    </row>
    <row r="45" spans="1:64" ht="13.5" hidden="1" customHeight="1" x14ac:dyDescent="0.2">
      <c r="A45" s="6"/>
      <c r="C45" s="35" t="s">
        <v>64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>
        <v>2</v>
      </c>
      <c r="AB45" s="40">
        <v>7</v>
      </c>
      <c r="AC45" s="40">
        <v>15</v>
      </c>
      <c r="AD45" s="40">
        <v>14</v>
      </c>
      <c r="AE45" s="40">
        <v>9</v>
      </c>
      <c r="AF45" s="40">
        <v>9</v>
      </c>
      <c r="AG45" s="40">
        <v>6</v>
      </c>
      <c r="AH45" s="40">
        <v>5</v>
      </c>
      <c r="AI45" s="40">
        <v>5</v>
      </c>
      <c r="AJ45" s="40">
        <v>4</v>
      </c>
      <c r="AK45" s="40">
        <v>5</v>
      </c>
      <c r="AL45" s="40">
        <v>3</v>
      </c>
      <c r="AM45" s="40">
        <v>8</v>
      </c>
      <c r="AN45" s="40">
        <v>9</v>
      </c>
      <c r="AO45" s="40">
        <v>9</v>
      </c>
      <c r="AP45" s="40">
        <v>6</v>
      </c>
      <c r="AQ45" s="40">
        <v>12</v>
      </c>
      <c r="AR45" s="40">
        <v>1</v>
      </c>
      <c r="AS45" s="40">
        <v>8</v>
      </c>
      <c r="AT45" s="40">
        <v>6</v>
      </c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5"/>
    </row>
    <row r="46" spans="1:64" ht="13.5" hidden="1" customHeight="1" x14ac:dyDescent="0.2">
      <c r="A46" s="6"/>
      <c r="C46" s="35" t="s">
        <v>65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>
        <v>35</v>
      </c>
      <c r="AB46" s="40">
        <v>20</v>
      </c>
      <c r="AC46" s="40">
        <v>21</v>
      </c>
      <c r="AD46" s="40">
        <v>23</v>
      </c>
      <c r="AE46" s="40">
        <v>24</v>
      </c>
      <c r="AF46" s="40">
        <v>30</v>
      </c>
      <c r="AG46" s="40">
        <v>20</v>
      </c>
      <c r="AH46" s="40">
        <v>21</v>
      </c>
      <c r="AI46" s="40">
        <v>5</v>
      </c>
      <c r="AJ46" s="40">
        <v>18</v>
      </c>
      <c r="AK46" s="40">
        <v>22</v>
      </c>
      <c r="AL46" s="40">
        <v>17</v>
      </c>
      <c r="AM46" s="40">
        <v>13</v>
      </c>
      <c r="AN46" s="40">
        <v>8</v>
      </c>
      <c r="AO46" s="40">
        <v>20</v>
      </c>
      <c r="AP46" s="40">
        <v>12</v>
      </c>
      <c r="AQ46" s="40">
        <v>18</v>
      </c>
      <c r="AR46" s="40">
        <v>13</v>
      </c>
      <c r="AS46" s="40">
        <v>18</v>
      </c>
      <c r="AT46" s="40">
        <v>7</v>
      </c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5"/>
    </row>
    <row r="47" spans="1:64" ht="13.5" customHeight="1" x14ac:dyDescent="0.2">
      <c r="A47" s="6"/>
      <c r="C47" s="7" t="s">
        <v>66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>
        <f t="shared" ref="AA47:AS47" si="30">AA44+AA45+AA46</f>
        <v>48</v>
      </c>
      <c r="AB47" s="21">
        <f t="shared" si="30"/>
        <v>51</v>
      </c>
      <c r="AC47" s="21">
        <f t="shared" si="30"/>
        <v>54</v>
      </c>
      <c r="AD47" s="21">
        <f t="shared" si="30"/>
        <v>51</v>
      </c>
      <c r="AE47" s="21">
        <f t="shared" si="30"/>
        <v>48</v>
      </c>
      <c r="AF47" s="21">
        <f t="shared" si="30"/>
        <v>48</v>
      </c>
      <c r="AG47" s="21">
        <f t="shared" si="30"/>
        <v>39</v>
      </c>
      <c r="AH47" s="21">
        <f t="shared" si="30"/>
        <v>39</v>
      </c>
      <c r="AI47" s="21">
        <f t="shared" si="30"/>
        <v>18</v>
      </c>
      <c r="AJ47" s="21">
        <f t="shared" si="30"/>
        <v>35</v>
      </c>
      <c r="AK47" s="21">
        <f t="shared" si="30"/>
        <v>35</v>
      </c>
      <c r="AL47" s="21">
        <f t="shared" si="30"/>
        <v>24</v>
      </c>
      <c r="AM47" s="21">
        <f t="shared" si="30"/>
        <v>26</v>
      </c>
      <c r="AN47" s="21">
        <f t="shared" si="30"/>
        <v>25</v>
      </c>
      <c r="AO47" s="21">
        <f t="shared" si="30"/>
        <v>38</v>
      </c>
      <c r="AP47" s="21">
        <f t="shared" si="30"/>
        <v>24</v>
      </c>
      <c r="AQ47" s="21">
        <f t="shared" si="30"/>
        <v>34</v>
      </c>
      <c r="AR47" s="21">
        <f t="shared" si="30"/>
        <v>23</v>
      </c>
      <c r="AS47" s="21">
        <f t="shared" si="30"/>
        <v>34</v>
      </c>
      <c r="AT47" s="21">
        <f>AT44+AT45+AT46</f>
        <v>24</v>
      </c>
      <c r="AU47" s="21">
        <v>28</v>
      </c>
      <c r="AV47" s="21">
        <v>30</v>
      </c>
      <c r="AW47" s="21">
        <v>31</v>
      </c>
      <c r="AX47" s="21">
        <v>38</v>
      </c>
      <c r="AY47" s="21">
        <v>40</v>
      </c>
      <c r="AZ47" s="21">
        <v>46</v>
      </c>
      <c r="BA47" s="21">
        <v>44</v>
      </c>
      <c r="BB47" s="21">
        <v>43</v>
      </c>
      <c r="BC47" s="21">
        <v>38</v>
      </c>
      <c r="BD47" s="21">
        <v>26</v>
      </c>
      <c r="BE47" s="21">
        <v>22</v>
      </c>
      <c r="BF47" s="21">
        <v>19</v>
      </c>
      <c r="BG47" s="21">
        <v>12</v>
      </c>
      <c r="BH47" s="21">
        <v>22</v>
      </c>
      <c r="BI47" s="21">
        <v>17</v>
      </c>
      <c r="BJ47" s="21">
        <v>29</v>
      </c>
      <c r="BK47" s="21">
        <v>31</v>
      </c>
      <c r="BL47" s="5"/>
    </row>
    <row r="48" spans="1:64" ht="13.5" customHeight="1" x14ac:dyDescent="0.2">
      <c r="A48" s="6"/>
      <c r="C48" s="7" t="s">
        <v>67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>
        <v>1</v>
      </c>
      <c r="AB48" s="21">
        <v>2</v>
      </c>
      <c r="AC48" s="21">
        <v>1</v>
      </c>
      <c r="AD48" s="21">
        <v>4</v>
      </c>
      <c r="AE48" s="21">
        <v>0</v>
      </c>
      <c r="AF48" s="21">
        <v>1</v>
      </c>
      <c r="AG48" s="21">
        <v>2</v>
      </c>
      <c r="AH48" s="21">
        <v>2</v>
      </c>
      <c r="AI48" s="21">
        <v>3</v>
      </c>
      <c r="AJ48" s="21">
        <v>2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2</v>
      </c>
      <c r="AQ48" s="21">
        <v>3</v>
      </c>
      <c r="AR48" s="21">
        <v>1</v>
      </c>
      <c r="AS48" s="21">
        <v>4</v>
      </c>
      <c r="AT48" s="21">
        <v>4</v>
      </c>
      <c r="AU48" s="21">
        <v>3</v>
      </c>
      <c r="AV48" s="21">
        <v>5</v>
      </c>
      <c r="AW48" s="21">
        <v>2</v>
      </c>
      <c r="AX48" s="21">
        <v>11</v>
      </c>
      <c r="AY48" s="21">
        <v>3</v>
      </c>
      <c r="AZ48" s="21">
        <v>2</v>
      </c>
      <c r="BA48" s="21">
        <v>8</v>
      </c>
      <c r="BB48" s="21">
        <v>8</v>
      </c>
      <c r="BC48" s="21">
        <v>11</v>
      </c>
      <c r="BD48" s="21">
        <v>3</v>
      </c>
      <c r="BE48" s="21">
        <v>4</v>
      </c>
      <c r="BF48" s="21">
        <v>5</v>
      </c>
      <c r="BG48" s="21">
        <v>8</v>
      </c>
      <c r="BH48" s="21">
        <v>4</v>
      </c>
      <c r="BI48" s="21">
        <v>4</v>
      </c>
      <c r="BJ48" s="21">
        <v>6</v>
      </c>
      <c r="BK48" s="21">
        <v>7</v>
      </c>
      <c r="BL48" s="5"/>
    </row>
    <row r="49" spans="1:64" ht="13.5" customHeight="1" x14ac:dyDescent="0.2">
      <c r="A49" s="6"/>
      <c r="C49" s="7" t="s">
        <v>68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>
        <v>3</v>
      </c>
      <c r="AB49" s="21">
        <v>0</v>
      </c>
      <c r="AC49" s="21">
        <v>5</v>
      </c>
      <c r="AD49" s="21">
        <v>1</v>
      </c>
      <c r="AE49" s="21">
        <v>3</v>
      </c>
      <c r="AF49" s="21">
        <v>5</v>
      </c>
      <c r="AG49" s="21">
        <v>1</v>
      </c>
      <c r="AH49" s="21">
        <v>1</v>
      </c>
      <c r="AI49" s="21">
        <v>4</v>
      </c>
      <c r="AJ49" s="21">
        <v>2</v>
      </c>
      <c r="AK49" s="21">
        <v>7</v>
      </c>
      <c r="AL49" s="21">
        <v>1</v>
      </c>
      <c r="AM49" s="21">
        <v>2</v>
      </c>
      <c r="AN49" s="21">
        <v>7</v>
      </c>
      <c r="AO49" s="21">
        <v>1</v>
      </c>
      <c r="AP49" s="21">
        <v>2</v>
      </c>
      <c r="AQ49" s="21">
        <v>4</v>
      </c>
      <c r="AR49" s="21">
        <v>8</v>
      </c>
      <c r="AS49" s="21">
        <v>3</v>
      </c>
      <c r="AT49" s="21">
        <v>5</v>
      </c>
      <c r="AU49" s="21">
        <v>5</v>
      </c>
      <c r="AV49" s="21">
        <v>2</v>
      </c>
      <c r="AW49" s="21">
        <v>2</v>
      </c>
      <c r="AX49" s="21">
        <v>1</v>
      </c>
      <c r="AY49" s="21">
        <v>4</v>
      </c>
      <c r="AZ49" s="21">
        <v>2</v>
      </c>
      <c r="BA49" s="21">
        <v>4</v>
      </c>
      <c r="BB49" s="21">
        <v>3</v>
      </c>
      <c r="BC49" s="21">
        <v>1</v>
      </c>
      <c r="BD49" s="21">
        <v>0</v>
      </c>
      <c r="BE49" s="21">
        <v>2</v>
      </c>
      <c r="BF49" s="21">
        <v>1</v>
      </c>
      <c r="BG49" s="21">
        <v>2</v>
      </c>
      <c r="BH49" s="21">
        <v>0</v>
      </c>
      <c r="BI49" s="21">
        <v>1</v>
      </c>
      <c r="BJ49" s="21">
        <v>3</v>
      </c>
      <c r="BK49" s="21">
        <v>1</v>
      </c>
      <c r="BL49" s="5"/>
    </row>
    <row r="50" spans="1:64" ht="13.5" customHeight="1" x14ac:dyDescent="0.2">
      <c r="A50" s="6"/>
      <c r="C50" s="7" t="s">
        <v>69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>
        <v>0</v>
      </c>
      <c r="AB50" s="21">
        <v>0</v>
      </c>
      <c r="AC50" s="21">
        <v>0</v>
      </c>
      <c r="AD50" s="21">
        <v>0</v>
      </c>
      <c r="AE50" s="21">
        <v>1</v>
      </c>
      <c r="AF50" s="21">
        <v>0</v>
      </c>
      <c r="AG50" s="21">
        <v>0</v>
      </c>
      <c r="AH50" s="21">
        <v>0</v>
      </c>
      <c r="AI50" s="21">
        <v>2</v>
      </c>
      <c r="AJ50" s="21">
        <v>0</v>
      </c>
      <c r="AK50" s="21">
        <v>1</v>
      </c>
      <c r="AL50" s="21">
        <v>1</v>
      </c>
      <c r="AM50" s="21">
        <v>1</v>
      </c>
      <c r="AN50" s="21">
        <v>0</v>
      </c>
      <c r="AO50" s="21">
        <v>0</v>
      </c>
      <c r="AP50" s="21">
        <v>1</v>
      </c>
      <c r="AQ50" s="21">
        <v>1</v>
      </c>
      <c r="AR50" s="21">
        <v>0</v>
      </c>
      <c r="AS50" s="21">
        <v>1</v>
      </c>
      <c r="AT50" s="21">
        <v>4</v>
      </c>
      <c r="AU50" s="21">
        <v>2</v>
      </c>
      <c r="AV50" s="21">
        <v>1</v>
      </c>
      <c r="AW50" s="21">
        <v>0</v>
      </c>
      <c r="AX50" s="21">
        <v>0</v>
      </c>
      <c r="AY50" s="21">
        <v>0</v>
      </c>
      <c r="AZ50" s="21">
        <v>1</v>
      </c>
      <c r="BA50" s="21">
        <v>0</v>
      </c>
      <c r="BB50" s="21">
        <v>1</v>
      </c>
      <c r="BC50" s="21">
        <v>3</v>
      </c>
      <c r="BD50" s="21">
        <v>1</v>
      </c>
      <c r="BE50" s="21">
        <v>1</v>
      </c>
      <c r="BF50" s="21">
        <v>2</v>
      </c>
      <c r="BG50" s="21">
        <v>1</v>
      </c>
      <c r="BH50" s="21">
        <v>1</v>
      </c>
      <c r="BI50" s="21">
        <v>0</v>
      </c>
      <c r="BJ50" s="21">
        <v>0</v>
      </c>
      <c r="BK50" s="21">
        <v>1</v>
      </c>
      <c r="BL50" s="5"/>
    </row>
    <row r="51" spans="1:64" ht="13.5" customHeight="1" x14ac:dyDescent="0.2">
      <c r="A51" s="6"/>
      <c r="C51" s="7" t="s">
        <v>104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2">
        <v>0</v>
      </c>
      <c r="AQ51" s="22">
        <v>3</v>
      </c>
      <c r="AR51" s="22">
        <v>0</v>
      </c>
      <c r="AS51" s="22">
        <v>2</v>
      </c>
      <c r="AT51" s="22">
        <v>0</v>
      </c>
      <c r="AU51" s="22">
        <v>0</v>
      </c>
      <c r="AV51" s="22">
        <v>3</v>
      </c>
      <c r="AW51" s="22">
        <v>2</v>
      </c>
      <c r="AX51" s="22">
        <v>0</v>
      </c>
      <c r="AY51" s="22">
        <v>0</v>
      </c>
      <c r="AZ51" s="22">
        <v>1</v>
      </c>
      <c r="BA51" s="22">
        <v>1</v>
      </c>
      <c r="BB51" s="22">
        <v>2</v>
      </c>
      <c r="BC51" s="22">
        <v>0</v>
      </c>
      <c r="BD51" s="22">
        <v>2</v>
      </c>
      <c r="BE51" s="22">
        <v>1</v>
      </c>
      <c r="BF51" s="22">
        <v>1</v>
      </c>
      <c r="BG51" s="22">
        <v>5</v>
      </c>
      <c r="BH51" s="22">
        <v>1</v>
      </c>
      <c r="BI51" s="22">
        <v>3</v>
      </c>
      <c r="BJ51" s="22">
        <v>1</v>
      </c>
      <c r="BK51" s="22">
        <v>2</v>
      </c>
      <c r="BL51" s="5"/>
    </row>
    <row r="52" spans="1:64" ht="13.5" customHeight="1" x14ac:dyDescent="0.2">
      <c r="A52" s="6"/>
      <c r="D52" s="21">
        <v>65</v>
      </c>
      <c r="E52" s="21">
        <v>34</v>
      </c>
      <c r="F52" s="21">
        <v>69</v>
      </c>
      <c r="G52" s="21">
        <v>80</v>
      </c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>
        <f>SUM(AA30:AA50)-AA39-AA47</f>
        <v>93</v>
      </c>
      <c r="AB52" s="21">
        <f t="shared" ref="AB52:AN52" si="31">SUM(AB30:AB50)-AB39-AB47</f>
        <v>103</v>
      </c>
      <c r="AC52" s="21">
        <f t="shared" si="31"/>
        <v>120</v>
      </c>
      <c r="AD52" s="21">
        <f t="shared" si="31"/>
        <v>119</v>
      </c>
      <c r="AE52" s="21">
        <f t="shared" si="31"/>
        <v>118</v>
      </c>
      <c r="AF52" s="21">
        <f t="shared" si="31"/>
        <v>117</v>
      </c>
      <c r="AG52" s="21">
        <f t="shared" si="31"/>
        <v>107</v>
      </c>
      <c r="AH52" s="21">
        <f t="shared" si="31"/>
        <v>100</v>
      </c>
      <c r="AI52" s="21">
        <f t="shared" si="31"/>
        <v>68</v>
      </c>
      <c r="AJ52" s="21">
        <f t="shared" si="31"/>
        <v>80</v>
      </c>
      <c r="AK52" s="21">
        <f t="shared" si="31"/>
        <v>86</v>
      </c>
      <c r="AL52" s="21">
        <f t="shared" si="31"/>
        <v>67</v>
      </c>
      <c r="AM52" s="21">
        <f t="shared" si="31"/>
        <v>82</v>
      </c>
      <c r="AN52" s="21">
        <f t="shared" si="31"/>
        <v>92</v>
      </c>
      <c r="AO52" s="21">
        <f>SUM(AO30:AO50)-AO39-AO47</f>
        <v>118</v>
      </c>
      <c r="AP52" s="21">
        <f t="shared" ref="AP52:AS52" si="32">SUM(AP29:AP51)-AP39-AP47</f>
        <v>110</v>
      </c>
      <c r="AQ52" s="21">
        <f t="shared" si="32"/>
        <v>124</v>
      </c>
      <c r="AR52" s="21">
        <f t="shared" si="32"/>
        <v>98</v>
      </c>
      <c r="AS52" s="21">
        <f t="shared" si="32"/>
        <v>109</v>
      </c>
      <c r="AT52" s="21">
        <f>SUM(AT29:AT51)-AT39-AT47</f>
        <v>135</v>
      </c>
      <c r="AU52" s="21">
        <f t="shared" ref="AU52" si="33">SUM(AU29:AU51)-AU39</f>
        <v>137</v>
      </c>
      <c r="AV52" s="21">
        <f t="shared" ref="AV52" si="34">SUM(AV29:AV51)-AV39</f>
        <v>147</v>
      </c>
      <c r="AW52" s="21">
        <f t="shared" ref="AW52:AX52" si="35">SUM(AW29:AW51)-AW39</f>
        <v>151</v>
      </c>
      <c r="AX52" s="21">
        <f t="shared" si="35"/>
        <v>187</v>
      </c>
      <c r="AY52" s="21">
        <f t="shared" ref="AY52:BD52" si="36">SUM(AY29:AY51)-AY39</f>
        <v>191</v>
      </c>
      <c r="AZ52" s="21">
        <f t="shared" si="36"/>
        <v>194</v>
      </c>
      <c r="BA52" s="21">
        <f t="shared" si="36"/>
        <v>191</v>
      </c>
      <c r="BB52" s="21">
        <f t="shared" si="36"/>
        <v>216</v>
      </c>
      <c r="BC52" s="21">
        <f t="shared" si="36"/>
        <v>170</v>
      </c>
      <c r="BD52" s="21">
        <f t="shared" si="36"/>
        <v>169</v>
      </c>
      <c r="BE52" s="21">
        <f t="shared" ref="BE52:BF52" si="37">SUM(BE29:BE51)-BE39</f>
        <v>137</v>
      </c>
      <c r="BF52" s="21">
        <f t="shared" si="37"/>
        <v>135</v>
      </c>
      <c r="BG52" s="21">
        <f t="shared" ref="BG52:BH52" si="38">SUM(BG29:BG51)-BG39</f>
        <v>130</v>
      </c>
      <c r="BH52" s="21">
        <f t="shared" si="38"/>
        <v>108</v>
      </c>
      <c r="BI52" s="21">
        <f t="shared" ref="BI52:BJ52" si="39">SUM(BI29:BI51)-BI39</f>
        <v>125</v>
      </c>
      <c r="BJ52" s="21">
        <f t="shared" si="39"/>
        <v>147</v>
      </c>
      <c r="BK52" s="21">
        <f t="shared" ref="BK52" si="40">SUM(BK29:BK51)-BK39</f>
        <v>140</v>
      </c>
      <c r="BL52" s="5"/>
    </row>
    <row r="53" spans="1:64" ht="13.5" customHeight="1" x14ac:dyDescent="0.2">
      <c r="A53" s="6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5"/>
    </row>
    <row r="54" spans="1:64" ht="13.5" customHeight="1" x14ac:dyDescent="0.2">
      <c r="A54" s="6"/>
      <c r="B54" s="37" t="s">
        <v>85</v>
      </c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5"/>
    </row>
    <row r="55" spans="1:64" ht="13.5" customHeight="1" x14ac:dyDescent="0.2">
      <c r="A55" s="6"/>
      <c r="C55" s="4" t="s">
        <v>70</v>
      </c>
      <c r="D55" s="21">
        <v>119</v>
      </c>
      <c r="E55" s="21">
        <v>160</v>
      </c>
      <c r="F55" s="21">
        <v>135</v>
      </c>
      <c r="G55" s="21">
        <v>177</v>
      </c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>
        <f t="shared" ref="AA55:AU55" si="41">AA14+AA26+AA52</f>
        <v>181</v>
      </c>
      <c r="AB55" s="21">
        <f t="shared" si="41"/>
        <v>200</v>
      </c>
      <c r="AC55" s="21">
        <f t="shared" si="41"/>
        <v>207</v>
      </c>
      <c r="AD55" s="21">
        <f t="shared" si="41"/>
        <v>213</v>
      </c>
      <c r="AE55" s="21">
        <f t="shared" si="41"/>
        <v>220</v>
      </c>
      <c r="AF55" s="21">
        <f t="shared" si="41"/>
        <v>191</v>
      </c>
      <c r="AG55" s="21">
        <f t="shared" si="41"/>
        <v>169</v>
      </c>
      <c r="AH55" s="21">
        <f t="shared" si="41"/>
        <v>161</v>
      </c>
      <c r="AI55" s="21">
        <f t="shared" si="41"/>
        <v>109</v>
      </c>
      <c r="AJ55" s="21">
        <f t="shared" si="41"/>
        <v>140</v>
      </c>
      <c r="AK55" s="21">
        <f t="shared" si="41"/>
        <v>128</v>
      </c>
      <c r="AL55" s="21">
        <f t="shared" si="41"/>
        <v>113</v>
      </c>
      <c r="AM55" s="21">
        <f t="shared" si="41"/>
        <v>121</v>
      </c>
      <c r="AN55" s="21">
        <f t="shared" si="41"/>
        <v>137</v>
      </c>
      <c r="AO55" s="21">
        <f t="shared" si="41"/>
        <v>156</v>
      </c>
      <c r="AP55" s="21">
        <f t="shared" si="41"/>
        <v>149</v>
      </c>
      <c r="AQ55" s="21">
        <f t="shared" si="41"/>
        <v>169</v>
      </c>
      <c r="AR55" s="21">
        <f t="shared" si="41"/>
        <v>140</v>
      </c>
      <c r="AS55" s="21">
        <f t="shared" si="41"/>
        <v>156</v>
      </c>
      <c r="AT55" s="21">
        <f t="shared" si="41"/>
        <v>181</v>
      </c>
      <c r="AU55" s="21">
        <f t="shared" si="41"/>
        <v>189</v>
      </c>
      <c r="AV55" s="21">
        <f t="shared" ref="AV55:AX55" si="42">AV14+AV26+AV52</f>
        <v>212</v>
      </c>
      <c r="AW55" s="21">
        <f t="shared" si="42"/>
        <v>210</v>
      </c>
      <c r="AX55" s="21">
        <f t="shared" si="42"/>
        <v>231</v>
      </c>
      <c r="AY55" s="21">
        <f t="shared" ref="AY55:BD55" si="43">AY14+AY26+AY52</f>
        <v>250</v>
      </c>
      <c r="AZ55" s="21">
        <f t="shared" si="43"/>
        <v>253</v>
      </c>
      <c r="BA55" s="21">
        <f t="shared" si="43"/>
        <v>256</v>
      </c>
      <c r="BB55" s="21">
        <f t="shared" si="43"/>
        <v>272</v>
      </c>
      <c r="BC55" s="21">
        <f t="shared" si="43"/>
        <v>220</v>
      </c>
      <c r="BD55" s="21">
        <f t="shared" si="43"/>
        <v>215</v>
      </c>
      <c r="BE55" s="21">
        <f t="shared" ref="BE55:BF55" si="44">BE14+BE26+BE52</f>
        <v>173</v>
      </c>
      <c r="BF55" s="21">
        <f t="shared" si="44"/>
        <v>177</v>
      </c>
      <c r="BG55" s="21">
        <f t="shared" ref="BG55:BH55" si="45">BG14+BG26+BG52</f>
        <v>165</v>
      </c>
      <c r="BH55" s="21">
        <f t="shared" si="45"/>
        <v>164</v>
      </c>
      <c r="BI55" s="21">
        <f t="shared" ref="BI55:BJ55" si="46">BI14+BI26+BI52</f>
        <v>170</v>
      </c>
      <c r="BJ55" s="21">
        <f t="shared" si="46"/>
        <v>195</v>
      </c>
      <c r="BK55" s="21">
        <f t="shared" ref="BK55" si="47">BK14+BK26+BK52</f>
        <v>197</v>
      </c>
      <c r="BL55" s="5"/>
    </row>
    <row r="56" spans="1:64" ht="6.75" customHeight="1" x14ac:dyDescent="0.2">
      <c r="A56" s="6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5"/>
    </row>
    <row r="57" spans="1:64" ht="13.5" customHeight="1" x14ac:dyDescent="0.2">
      <c r="A57" s="6"/>
      <c r="C57" s="7" t="s">
        <v>71</v>
      </c>
      <c r="D57" s="21">
        <v>140</v>
      </c>
      <c r="E57" s="21">
        <v>181</v>
      </c>
      <c r="F57" s="21">
        <v>154</v>
      </c>
      <c r="G57" s="21">
        <v>213</v>
      </c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>
        <v>199</v>
      </c>
      <c r="AB57" s="21">
        <v>221</v>
      </c>
      <c r="AC57" s="21">
        <v>244</v>
      </c>
      <c r="AD57" s="21">
        <v>241</v>
      </c>
      <c r="AE57" s="21">
        <v>246</v>
      </c>
      <c r="AF57" s="21">
        <v>211</v>
      </c>
      <c r="AG57" s="21">
        <v>200</v>
      </c>
      <c r="AH57" s="21">
        <v>189</v>
      </c>
      <c r="AI57" s="21">
        <v>136</v>
      </c>
      <c r="AJ57" s="21">
        <v>163</v>
      </c>
      <c r="AK57" s="21">
        <v>165</v>
      </c>
      <c r="AL57" s="21">
        <v>130</v>
      </c>
      <c r="AM57" s="21">
        <v>150</v>
      </c>
      <c r="AN57" s="21">
        <v>173</v>
      </c>
      <c r="AO57" s="21">
        <v>195</v>
      </c>
      <c r="AP57" s="21">
        <v>180</v>
      </c>
      <c r="AQ57" s="21">
        <v>194</v>
      </c>
      <c r="AR57" s="21">
        <v>164</v>
      </c>
      <c r="AS57" s="21">
        <v>175</v>
      </c>
      <c r="AT57" s="21">
        <v>205</v>
      </c>
      <c r="AU57" s="21">
        <v>209</v>
      </c>
      <c r="AV57" s="21">
        <v>244</v>
      </c>
      <c r="AW57" s="21">
        <v>273</v>
      </c>
      <c r="AX57" s="21">
        <v>253</v>
      </c>
      <c r="AY57" s="21">
        <v>285</v>
      </c>
      <c r="AZ57" s="21">
        <v>279</v>
      </c>
      <c r="BA57" s="21">
        <v>308</v>
      </c>
      <c r="BB57" s="21">
        <v>309</v>
      </c>
      <c r="BC57" s="21">
        <v>269</v>
      </c>
      <c r="BD57" s="21">
        <v>242</v>
      </c>
      <c r="BE57" s="21">
        <v>208</v>
      </c>
      <c r="BF57" s="21">
        <v>209</v>
      </c>
      <c r="BG57" s="21">
        <v>181</v>
      </c>
      <c r="BH57" s="21">
        <v>186</v>
      </c>
      <c r="BI57" s="21">
        <v>199</v>
      </c>
      <c r="BJ57" s="21">
        <v>213</v>
      </c>
      <c r="BK57" s="21">
        <v>219</v>
      </c>
      <c r="BL57" s="5"/>
    </row>
    <row r="58" spans="1:64" ht="13.5" customHeight="1" x14ac:dyDescent="0.2">
      <c r="A58" s="6"/>
      <c r="C58" s="7" t="s">
        <v>72</v>
      </c>
      <c r="D58" s="21">
        <v>68</v>
      </c>
      <c r="E58" s="21">
        <v>109</v>
      </c>
      <c r="F58" s="21">
        <v>105</v>
      </c>
      <c r="G58" s="21">
        <v>111</v>
      </c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>
        <v>87</v>
      </c>
      <c r="AB58" s="21">
        <v>72</v>
      </c>
      <c r="AC58" s="21">
        <v>121</v>
      </c>
      <c r="AD58" s="21">
        <v>89</v>
      </c>
      <c r="AE58" s="21">
        <v>58</v>
      </c>
      <c r="AF58" s="21">
        <v>75</v>
      </c>
      <c r="AG58" s="21">
        <v>73</v>
      </c>
      <c r="AH58" s="21">
        <v>58</v>
      </c>
      <c r="AI58" s="21">
        <v>59</v>
      </c>
      <c r="AJ58" s="21">
        <v>49</v>
      </c>
      <c r="AK58" s="21">
        <v>46</v>
      </c>
      <c r="AL58" s="21">
        <v>47</v>
      </c>
      <c r="AM58" s="21">
        <v>57</v>
      </c>
      <c r="AN58" s="21">
        <v>56</v>
      </c>
      <c r="AO58" s="21">
        <v>52</v>
      </c>
      <c r="AP58" s="21">
        <v>67</v>
      </c>
      <c r="AQ58" s="21">
        <v>61</v>
      </c>
      <c r="AR58" s="21">
        <v>58</v>
      </c>
      <c r="AS58" s="21">
        <v>55</v>
      </c>
      <c r="AT58" s="21">
        <v>56</v>
      </c>
      <c r="AU58" s="21">
        <v>80</v>
      </c>
      <c r="AV58" s="21">
        <v>93</v>
      </c>
      <c r="AW58" s="21">
        <v>76</v>
      </c>
      <c r="AX58" s="21">
        <v>58</v>
      </c>
      <c r="AY58" s="21">
        <v>66</v>
      </c>
      <c r="AZ58" s="21">
        <v>116</v>
      </c>
      <c r="BA58" s="21">
        <v>75</v>
      </c>
      <c r="BB58" s="21">
        <v>54</v>
      </c>
      <c r="BC58" s="21">
        <v>60</v>
      </c>
      <c r="BD58" s="21">
        <v>57</v>
      </c>
      <c r="BE58" s="21">
        <v>65</v>
      </c>
      <c r="BF58" s="21">
        <v>49</v>
      </c>
      <c r="BG58" s="21">
        <v>46</v>
      </c>
      <c r="BH58" s="21">
        <v>50</v>
      </c>
      <c r="BI58" s="21">
        <v>64</v>
      </c>
      <c r="BJ58" s="21">
        <v>58</v>
      </c>
      <c r="BK58" s="21">
        <v>50</v>
      </c>
      <c r="BL58" s="5"/>
    </row>
    <row r="59" spans="1:64" ht="13.5" customHeight="1" x14ac:dyDescent="0.2">
      <c r="A59" s="6"/>
      <c r="C59" s="7" t="s">
        <v>99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>
        <v>14</v>
      </c>
      <c r="AB59" s="21">
        <v>11</v>
      </c>
      <c r="AC59" s="21">
        <v>11</v>
      </c>
      <c r="AD59" s="21">
        <v>5</v>
      </c>
      <c r="AE59" s="21">
        <v>8</v>
      </c>
      <c r="AF59" s="21">
        <v>7</v>
      </c>
      <c r="AG59" s="21">
        <v>10</v>
      </c>
      <c r="AH59" s="21">
        <v>7</v>
      </c>
      <c r="AI59" s="21">
        <v>24</v>
      </c>
      <c r="AJ59" s="21">
        <v>7</v>
      </c>
      <c r="AK59" s="21">
        <v>9</v>
      </c>
      <c r="AL59" s="21">
        <v>6</v>
      </c>
      <c r="AM59" s="21">
        <v>17</v>
      </c>
      <c r="AN59" s="21">
        <v>8</v>
      </c>
      <c r="AO59" s="21">
        <v>7</v>
      </c>
      <c r="AP59" s="21">
        <v>0</v>
      </c>
      <c r="AQ59" s="21">
        <v>0</v>
      </c>
      <c r="AR59" s="21">
        <v>0</v>
      </c>
      <c r="AS59" s="21">
        <v>1</v>
      </c>
      <c r="AT59" s="21">
        <v>1</v>
      </c>
      <c r="AU59" s="21">
        <v>3</v>
      </c>
      <c r="AV59" s="21">
        <v>12</v>
      </c>
      <c r="AW59" s="21">
        <v>21</v>
      </c>
      <c r="AX59" s="21">
        <v>4</v>
      </c>
      <c r="AY59" s="21">
        <v>5</v>
      </c>
      <c r="AZ59" s="21">
        <v>6</v>
      </c>
      <c r="BA59" s="21">
        <v>8</v>
      </c>
      <c r="BB59" s="21">
        <v>2</v>
      </c>
      <c r="BC59" s="21">
        <v>1</v>
      </c>
      <c r="BD59" s="21">
        <v>1</v>
      </c>
      <c r="BE59" s="21">
        <v>1</v>
      </c>
      <c r="BF59" s="21">
        <v>0</v>
      </c>
      <c r="BG59" s="21">
        <v>1</v>
      </c>
      <c r="BH59" s="21">
        <v>1</v>
      </c>
      <c r="BI59" s="21">
        <v>0</v>
      </c>
      <c r="BJ59" s="21">
        <v>1</v>
      </c>
      <c r="BK59" s="21">
        <v>1</v>
      </c>
      <c r="BL59" s="5"/>
    </row>
    <row r="60" spans="1:64" ht="13.5" customHeight="1" x14ac:dyDescent="0.2">
      <c r="A60" s="6"/>
      <c r="C60" s="7" t="s">
        <v>73</v>
      </c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>
        <v>22</v>
      </c>
      <c r="AB60" s="27">
        <v>59</v>
      </c>
      <c r="AC60" s="27">
        <v>80</v>
      </c>
      <c r="AD60" s="27">
        <v>31</v>
      </c>
      <c r="AE60" s="27">
        <v>22</v>
      </c>
      <c r="AF60" s="27">
        <v>42</v>
      </c>
      <c r="AG60" s="27">
        <v>56</v>
      </c>
      <c r="AH60" s="27">
        <v>22</v>
      </c>
      <c r="AI60" s="27">
        <v>21</v>
      </c>
      <c r="AJ60" s="27">
        <v>26</v>
      </c>
      <c r="AK60" s="27">
        <v>18</v>
      </c>
      <c r="AL60" s="27">
        <v>25</v>
      </c>
      <c r="AM60" s="27">
        <v>30</v>
      </c>
      <c r="AN60" s="27">
        <v>26</v>
      </c>
      <c r="AO60" s="27">
        <v>62</v>
      </c>
      <c r="AP60" s="27">
        <v>73</v>
      </c>
      <c r="AQ60" s="27">
        <v>57</v>
      </c>
      <c r="AR60" s="27">
        <v>44</v>
      </c>
      <c r="AS60" s="27">
        <v>45</v>
      </c>
      <c r="AT60" s="27">
        <v>24</v>
      </c>
      <c r="AU60" s="27">
        <v>45</v>
      </c>
      <c r="AV60" s="27">
        <v>39</v>
      </c>
      <c r="AW60" s="27">
        <v>4</v>
      </c>
      <c r="AX60" s="27">
        <v>60</v>
      </c>
      <c r="AY60" s="27">
        <v>71</v>
      </c>
      <c r="AZ60" s="27">
        <v>59</v>
      </c>
      <c r="BA60" s="27">
        <v>39</v>
      </c>
      <c r="BB60" s="27">
        <v>36</v>
      </c>
      <c r="BC60" s="27">
        <v>22</v>
      </c>
      <c r="BD60" s="27">
        <v>18</v>
      </c>
      <c r="BE60" s="27">
        <v>11</v>
      </c>
      <c r="BF60" s="27">
        <v>2</v>
      </c>
      <c r="BG60" s="27">
        <v>6</v>
      </c>
      <c r="BH60" s="27">
        <v>8</v>
      </c>
      <c r="BI60" s="27">
        <v>16</v>
      </c>
      <c r="BJ60" s="27">
        <v>5</v>
      </c>
      <c r="BK60" s="27">
        <v>8</v>
      </c>
      <c r="BL60" s="5"/>
    </row>
    <row r="61" spans="1:64" ht="13.5" customHeight="1" x14ac:dyDescent="0.2">
      <c r="A61" s="6"/>
      <c r="D61" s="21">
        <f t="shared" ref="D61:F61" si="48">SUM(D57:D58)</f>
        <v>208</v>
      </c>
      <c r="E61" s="21">
        <f t="shared" si="48"/>
        <v>290</v>
      </c>
      <c r="F61" s="21">
        <f t="shared" si="48"/>
        <v>259</v>
      </c>
      <c r="G61" s="21">
        <f>SUM(G57:G58)</f>
        <v>324</v>
      </c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>
        <f>SUM(AA57:AA60)</f>
        <v>322</v>
      </c>
      <c r="AB61" s="21">
        <f t="shared" ref="AB61:AX61" si="49">SUM(AB57:AB60)</f>
        <v>363</v>
      </c>
      <c r="AC61" s="21">
        <f t="shared" si="49"/>
        <v>456</v>
      </c>
      <c r="AD61" s="21">
        <f t="shared" si="49"/>
        <v>366</v>
      </c>
      <c r="AE61" s="21">
        <f t="shared" si="49"/>
        <v>334</v>
      </c>
      <c r="AF61" s="21">
        <f t="shared" si="49"/>
        <v>335</v>
      </c>
      <c r="AG61" s="21">
        <f t="shared" si="49"/>
        <v>339</v>
      </c>
      <c r="AH61" s="21">
        <f t="shared" si="49"/>
        <v>276</v>
      </c>
      <c r="AI61" s="21">
        <f t="shared" si="49"/>
        <v>240</v>
      </c>
      <c r="AJ61" s="21">
        <f t="shared" si="49"/>
        <v>245</v>
      </c>
      <c r="AK61" s="21">
        <f t="shared" si="49"/>
        <v>238</v>
      </c>
      <c r="AL61" s="21">
        <f t="shared" si="49"/>
        <v>208</v>
      </c>
      <c r="AM61" s="21">
        <f t="shared" si="49"/>
        <v>254</v>
      </c>
      <c r="AN61" s="21">
        <f t="shared" si="49"/>
        <v>263</v>
      </c>
      <c r="AO61" s="21">
        <f t="shared" si="49"/>
        <v>316</v>
      </c>
      <c r="AP61" s="21">
        <f t="shared" si="49"/>
        <v>320</v>
      </c>
      <c r="AQ61" s="21">
        <f t="shared" si="49"/>
        <v>312</v>
      </c>
      <c r="AR61" s="21">
        <f t="shared" si="49"/>
        <v>266</v>
      </c>
      <c r="AS61" s="21">
        <f t="shared" si="49"/>
        <v>276</v>
      </c>
      <c r="AT61" s="21">
        <f t="shared" si="49"/>
        <v>286</v>
      </c>
      <c r="AU61" s="21">
        <f t="shared" si="49"/>
        <v>337</v>
      </c>
      <c r="AV61" s="21">
        <f t="shared" si="49"/>
        <v>388</v>
      </c>
      <c r="AW61" s="21">
        <f t="shared" si="49"/>
        <v>374</v>
      </c>
      <c r="AX61" s="21">
        <f t="shared" si="49"/>
        <v>375</v>
      </c>
      <c r="AY61" s="21">
        <f t="shared" ref="AY61:BD61" si="50">SUM(AY57:AY60)</f>
        <v>427</v>
      </c>
      <c r="AZ61" s="21">
        <f t="shared" si="50"/>
        <v>460</v>
      </c>
      <c r="BA61" s="21">
        <f t="shared" si="50"/>
        <v>430</v>
      </c>
      <c r="BB61" s="21">
        <f t="shared" si="50"/>
        <v>401</v>
      </c>
      <c r="BC61" s="21">
        <f t="shared" si="50"/>
        <v>352</v>
      </c>
      <c r="BD61" s="21">
        <f t="shared" si="50"/>
        <v>318</v>
      </c>
      <c r="BE61" s="21">
        <f t="shared" ref="BE61:BF61" si="51">SUM(BE57:BE60)</f>
        <v>285</v>
      </c>
      <c r="BF61" s="21">
        <f t="shared" si="51"/>
        <v>260</v>
      </c>
      <c r="BG61" s="21">
        <f t="shared" ref="BG61:BH61" si="52">SUM(BG57:BG60)</f>
        <v>234</v>
      </c>
      <c r="BH61" s="21">
        <f t="shared" si="52"/>
        <v>245</v>
      </c>
      <c r="BI61" s="21">
        <f t="shared" ref="BI61:BJ61" si="53">SUM(BI57:BI60)</f>
        <v>279</v>
      </c>
      <c r="BJ61" s="21">
        <f t="shared" si="53"/>
        <v>277</v>
      </c>
      <c r="BK61" s="21">
        <f t="shared" ref="BK61" si="54">SUM(BK57:BK60)</f>
        <v>278</v>
      </c>
      <c r="BL61" s="5"/>
    </row>
    <row r="62" spans="1:64" ht="13.5" customHeight="1" x14ac:dyDescent="0.2">
      <c r="A62" s="6"/>
      <c r="C62" s="8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5"/>
    </row>
    <row r="63" spans="1:64" ht="13.5" customHeight="1" x14ac:dyDescent="0.2">
      <c r="A63" s="6"/>
      <c r="BL63" s="5"/>
    </row>
    <row r="64" spans="1:64" ht="13.5" customHeight="1" x14ac:dyDescent="0.25">
      <c r="A64" s="11"/>
      <c r="B64" s="62" t="s">
        <v>93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4"/>
      <c r="BG64" s="65"/>
      <c r="BH64" s="65"/>
      <c r="BI64" s="65"/>
      <c r="BJ64" s="9"/>
      <c r="BK64" s="9" t="s">
        <v>113</v>
      </c>
      <c r="BL64" s="12"/>
    </row>
  </sheetData>
  <mergeCells count="2">
    <mergeCell ref="A2:BL2"/>
    <mergeCell ref="B64:BI64"/>
  </mergeCells>
  <hyperlinks>
    <hyperlink ref="B64" r:id="rId1" display="Source: DHE 07-2" xr:uid="{0A11B26E-3575-4920-A175-4CC50BDC34EA}"/>
    <hyperlink ref="B64:AZ64" r:id="rId2" display="Source: DHE 07-2, Institutional Origin of Undergraduate Transfer Students" xr:uid="{0FA9851B-4D56-4D21-A5EF-777F64AEACF6}"/>
    <hyperlink ref="B64:BD64" r:id="rId3" display="Source: DHE 07-2, Institutional Origin of Undergraduate Transfer Students" xr:uid="{C340EE54-8B2A-4397-91FE-C8EB6306FD06}"/>
    <hyperlink ref="B64:BE64" r:id="rId4" display="Source: DHE 07-2, Institutional Origin of Undergraduate Transfer Students" xr:uid="{D85599A0-1916-43FA-8066-DC3521779AD1}"/>
  </hyperlinks>
  <printOptions horizontalCentered="1"/>
  <pageMargins left="0.7" right="0.45" top="0.5" bottom="0.5" header="0.3" footer="0.3"/>
  <pageSetup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64"/>
  <sheetViews>
    <sheetView workbookViewId="0"/>
  </sheetViews>
  <sheetFormatPr defaultColWidth="9.140625" defaultRowHeight="13.5" customHeight="1" x14ac:dyDescent="0.2"/>
  <cols>
    <col min="1" max="2" width="2.7109375" style="7" customWidth="1"/>
    <col min="3" max="3" width="18.7109375" style="7" customWidth="1"/>
    <col min="4" max="57" width="8.7109375" style="7" hidden="1" customWidth="1"/>
    <col min="58" max="63" width="8.7109375" style="7" customWidth="1"/>
    <col min="64" max="64" width="2.5703125" style="7" customWidth="1"/>
    <col min="65" max="16384" width="9.140625" style="1"/>
  </cols>
  <sheetData>
    <row r="1" spans="1:64" ht="13.5" customHeight="1" x14ac:dyDescent="0.2">
      <c r="A1" s="8"/>
    </row>
    <row r="2" spans="1:64" ht="15" customHeight="1" x14ac:dyDescent="0.25">
      <c r="A2" s="59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1"/>
    </row>
    <row r="3" spans="1:64" ht="13.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5"/>
    </row>
    <row r="4" spans="1:64" ht="15" customHeight="1" x14ac:dyDescent="0.25">
      <c r="A4" s="2"/>
      <c r="B4" s="16" t="s">
        <v>74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5"/>
    </row>
    <row r="5" spans="1:64" ht="15" customHeight="1" x14ac:dyDescent="0.25">
      <c r="A5" s="2"/>
      <c r="B5" s="16" t="s">
        <v>98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5"/>
    </row>
    <row r="6" spans="1:64" ht="13.5" customHeight="1" thickBot="1" x14ac:dyDescent="0.25">
      <c r="A6" s="6"/>
      <c r="BL6" s="5"/>
    </row>
    <row r="7" spans="1:64" ht="13.5" customHeight="1" thickTop="1" x14ac:dyDescent="0.2">
      <c r="A7" s="6"/>
      <c r="B7" s="43"/>
      <c r="C7" s="43"/>
      <c r="D7" s="44" t="s">
        <v>1</v>
      </c>
      <c r="E7" s="44" t="s">
        <v>2</v>
      </c>
      <c r="F7" s="44" t="s">
        <v>3</v>
      </c>
      <c r="G7" s="44" t="s">
        <v>4</v>
      </c>
      <c r="H7" s="44" t="s">
        <v>5</v>
      </c>
      <c r="I7" s="44" t="s">
        <v>6</v>
      </c>
      <c r="J7" s="44" t="s">
        <v>7</v>
      </c>
      <c r="K7" s="44" t="s">
        <v>8</v>
      </c>
      <c r="L7" s="44" t="s">
        <v>9</v>
      </c>
      <c r="M7" s="44" t="s">
        <v>10</v>
      </c>
      <c r="N7" s="44" t="s">
        <v>11</v>
      </c>
      <c r="O7" s="44" t="s">
        <v>12</v>
      </c>
      <c r="P7" s="44" t="s">
        <v>13</v>
      </c>
      <c r="Q7" s="44" t="s">
        <v>14</v>
      </c>
      <c r="R7" s="44" t="s">
        <v>15</v>
      </c>
      <c r="S7" s="44" t="s">
        <v>16</v>
      </c>
      <c r="T7" s="44" t="s">
        <v>17</v>
      </c>
      <c r="U7" s="44" t="s">
        <v>18</v>
      </c>
      <c r="V7" s="44" t="s">
        <v>19</v>
      </c>
      <c r="W7" s="44" t="s">
        <v>20</v>
      </c>
      <c r="X7" s="44" t="s">
        <v>21</v>
      </c>
      <c r="Y7" s="44" t="s">
        <v>22</v>
      </c>
      <c r="Z7" s="44" t="s">
        <v>23</v>
      </c>
      <c r="AA7" s="45" t="s">
        <v>24</v>
      </c>
      <c r="AB7" s="45" t="s">
        <v>25</v>
      </c>
      <c r="AC7" s="45" t="s">
        <v>26</v>
      </c>
      <c r="AD7" s="45" t="s">
        <v>27</v>
      </c>
      <c r="AE7" s="45" t="s">
        <v>28</v>
      </c>
      <c r="AF7" s="45" t="s">
        <v>29</v>
      </c>
      <c r="AG7" s="45" t="s">
        <v>30</v>
      </c>
      <c r="AH7" s="45" t="s">
        <v>31</v>
      </c>
      <c r="AI7" s="45" t="s">
        <v>32</v>
      </c>
      <c r="AJ7" s="45" t="s">
        <v>33</v>
      </c>
      <c r="AK7" s="45" t="s">
        <v>34</v>
      </c>
      <c r="AL7" s="45" t="s">
        <v>35</v>
      </c>
      <c r="AM7" s="45" t="s">
        <v>36</v>
      </c>
      <c r="AN7" s="45" t="s">
        <v>37</v>
      </c>
      <c r="AO7" s="45" t="s">
        <v>38</v>
      </c>
      <c r="AP7" s="45" t="s">
        <v>39</v>
      </c>
      <c r="AQ7" s="45" t="s">
        <v>40</v>
      </c>
      <c r="AR7" s="45" t="s">
        <v>41</v>
      </c>
      <c r="AS7" s="45" t="s">
        <v>42</v>
      </c>
      <c r="AT7" s="45" t="s">
        <v>43</v>
      </c>
      <c r="AU7" s="45" t="s">
        <v>44</v>
      </c>
      <c r="AV7" s="45" t="s">
        <v>45</v>
      </c>
      <c r="AW7" s="45" t="s">
        <v>46</v>
      </c>
      <c r="AX7" s="45" t="s">
        <v>47</v>
      </c>
      <c r="AY7" s="45" t="s">
        <v>48</v>
      </c>
      <c r="AZ7" s="45" t="s">
        <v>100</v>
      </c>
      <c r="BA7" s="45" t="s">
        <v>101</v>
      </c>
      <c r="BB7" s="45" t="s">
        <v>102</v>
      </c>
      <c r="BC7" s="45" t="s">
        <v>103</v>
      </c>
      <c r="BD7" s="45" t="s">
        <v>105</v>
      </c>
      <c r="BE7" s="45" t="s">
        <v>106</v>
      </c>
      <c r="BF7" s="45" t="s">
        <v>107</v>
      </c>
      <c r="BG7" s="45" t="s">
        <v>108</v>
      </c>
      <c r="BH7" s="45" t="s">
        <v>109</v>
      </c>
      <c r="BI7" s="45" t="s">
        <v>110</v>
      </c>
      <c r="BJ7" s="45" t="s">
        <v>111</v>
      </c>
      <c r="BK7" s="45" t="s">
        <v>112</v>
      </c>
      <c r="BL7" s="5"/>
    </row>
    <row r="8" spans="1:64" ht="13.5" customHeight="1" x14ac:dyDescent="0.2">
      <c r="A8" s="6"/>
      <c r="BL8" s="5"/>
    </row>
    <row r="9" spans="1:64" ht="13.5" hidden="1" customHeight="1" x14ac:dyDescent="0.2">
      <c r="A9" s="6"/>
      <c r="BL9" s="5"/>
    </row>
    <row r="10" spans="1:64" ht="13.5" customHeight="1" x14ac:dyDescent="0.2">
      <c r="A10" s="6"/>
      <c r="B10" s="46" t="s">
        <v>75</v>
      </c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5"/>
    </row>
    <row r="11" spans="1:64" ht="13.5" customHeight="1" x14ac:dyDescent="0.2">
      <c r="A11" s="6"/>
      <c r="C11" s="7" t="s">
        <v>92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>
        <v>135</v>
      </c>
      <c r="AB11" s="21">
        <v>130</v>
      </c>
      <c r="AC11" s="21">
        <v>128</v>
      </c>
      <c r="AD11" s="21">
        <v>105</v>
      </c>
      <c r="AE11" s="21">
        <v>100</v>
      </c>
      <c r="AF11" s="21">
        <v>107</v>
      </c>
      <c r="AG11" s="21">
        <v>99</v>
      </c>
      <c r="AH11" s="21">
        <v>100</v>
      </c>
      <c r="AI11" s="21">
        <v>100</v>
      </c>
      <c r="AJ11" s="21">
        <v>95</v>
      </c>
      <c r="AK11" s="21">
        <v>91</v>
      </c>
      <c r="AL11" s="21">
        <v>102</v>
      </c>
      <c r="AM11" s="21">
        <v>96</v>
      </c>
      <c r="AN11" s="21">
        <v>75</v>
      </c>
      <c r="AO11" s="21">
        <v>98</v>
      </c>
      <c r="AP11" s="21">
        <v>103</v>
      </c>
      <c r="AQ11" s="21">
        <v>103</v>
      </c>
      <c r="AR11" s="21">
        <v>84</v>
      </c>
      <c r="AS11" s="21">
        <v>93</v>
      </c>
      <c r="AT11" s="21">
        <v>94</v>
      </c>
      <c r="AU11" s="21">
        <v>107</v>
      </c>
      <c r="AV11" s="21">
        <v>103</v>
      </c>
      <c r="AW11" s="21">
        <v>93</v>
      </c>
      <c r="AX11" s="21">
        <v>101</v>
      </c>
      <c r="AY11" s="21">
        <v>88</v>
      </c>
      <c r="AZ11" s="21">
        <v>94</v>
      </c>
      <c r="BA11" s="21">
        <v>78</v>
      </c>
      <c r="BB11" s="21">
        <v>79</v>
      </c>
      <c r="BC11" s="21">
        <v>86</v>
      </c>
      <c r="BD11" s="21">
        <v>57</v>
      </c>
      <c r="BE11" s="21">
        <v>47</v>
      </c>
      <c r="BF11" s="21">
        <v>34</v>
      </c>
      <c r="BG11" s="21">
        <v>50</v>
      </c>
      <c r="BH11" s="21">
        <v>46</v>
      </c>
      <c r="BI11" s="21">
        <v>36</v>
      </c>
      <c r="BJ11" s="21">
        <v>45</v>
      </c>
      <c r="BK11" s="21">
        <v>27</v>
      </c>
      <c r="BL11" s="5"/>
    </row>
    <row r="12" spans="1:64" ht="13.5" customHeight="1" x14ac:dyDescent="0.2">
      <c r="A12" s="6"/>
      <c r="C12" s="7" t="s">
        <v>76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>
        <v>14</v>
      </c>
      <c r="AB12" s="21">
        <v>7</v>
      </c>
      <c r="AC12" s="21">
        <v>10</v>
      </c>
      <c r="AD12" s="21">
        <v>8</v>
      </c>
      <c r="AE12" s="21">
        <v>1</v>
      </c>
      <c r="AF12" s="21">
        <v>6</v>
      </c>
      <c r="AG12" s="21">
        <v>10</v>
      </c>
      <c r="AH12" s="21">
        <v>5</v>
      </c>
      <c r="AI12" s="21">
        <v>12</v>
      </c>
      <c r="AJ12" s="21">
        <v>5</v>
      </c>
      <c r="AK12" s="21">
        <v>5</v>
      </c>
      <c r="AL12" s="21">
        <v>11</v>
      </c>
      <c r="AM12" s="21">
        <v>15</v>
      </c>
      <c r="AN12" s="21">
        <v>11</v>
      </c>
      <c r="AO12" s="21">
        <v>13</v>
      </c>
      <c r="AP12" s="21">
        <v>17</v>
      </c>
      <c r="AQ12" s="21">
        <v>8</v>
      </c>
      <c r="AR12" s="21">
        <v>16</v>
      </c>
      <c r="AS12" s="21">
        <v>17</v>
      </c>
      <c r="AT12" s="21">
        <v>17</v>
      </c>
      <c r="AU12" s="21">
        <v>11</v>
      </c>
      <c r="AV12" s="21">
        <v>14</v>
      </c>
      <c r="AW12" s="21">
        <v>15</v>
      </c>
      <c r="AX12" s="21">
        <v>21</v>
      </c>
      <c r="AY12" s="21">
        <v>22</v>
      </c>
      <c r="AZ12" s="21">
        <v>26</v>
      </c>
      <c r="BA12" s="21">
        <v>15</v>
      </c>
      <c r="BB12" s="21">
        <v>17</v>
      </c>
      <c r="BC12" s="21">
        <v>13</v>
      </c>
      <c r="BD12" s="21">
        <v>13</v>
      </c>
      <c r="BE12" s="21">
        <v>14</v>
      </c>
      <c r="BF12" s="21">
        <v>6</v>
      </c>
      <c r="BG12" s="21">
        <v>9</v>
      </c>
      <c r="BH12" s="21">
        <v>14</v>
      </c>
      <c r="BI12" s="21">
        <v>9</v>
      </c>
      <c r="BJ12" s="21">
        <v>9</v>
      </c>
      <c r="BK12" s="21">
        <v>8</v>
      </c>
      <c r="BL12" s="5"/>
    </row>
    <row r="13" spans="1:64" ht="13.5" customHeight="1" x14ac:dyDescent="0.2">
      <c r="A13" s="6"/>
      <c r="C13" s="7" t="s">
        <v>78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2">
        <v>35</v>
      </c>
      <c r="AB13" s="22">
        <v>28</v>
      </c>
      <c r="AC13" s="22">
        <v>23</v>
      </c>
      <c r="AD13" s="22">
        <v>18</v>
      </c>
      <c r="AE13" s="22">
        <v>7</v>
      </c>
      <c r="AF13" s="22">
        <v>22</v>
      </c>
      <c r="AG13" s="22">
        <v>16</v>
      </c>
      <c r="AH13" s="22">
        <v>18</v>
      </c>
      <c r="AI13" s="22">
        <v>21</v>
      </c>
      <c r="AJ13" s="22">
        <v>21</v>
      </c>
      <c r="AK13" s="22">
        <v>16</v>
      </c>
      <c r="AL13" s="22">
        <v>14</v>
      </c>
      <c r="AM13" s="22">
        <v>17</v>
      </c>
      <c r="AN13" s="22">
        <v>15</v>
      </c>
      <c r="AO13" s="22">
        <v>12</v>
      </c>
      <c r="AP13" s="22">
        <v>15</v>
      </c>
      <c r="AQ13" s="22">
        <v>13</v>
      </c>
      <c r="AR13" s="22">
        <v>15</v>
      </c>
      <c r="AS13" s="22">
        <v>14</v>
      </c>
      <c r="AT13" s="22">
        <v>10</v>
      </c>
      <c r="AU13" s="22">
        <v>12</v>
      </c>
      <c r="AV13" s="22">
        <v>15</v>
      </c>
      <c r="AW13" s="22">
        <v>13</v>
      </c>
      <c r="AX13" s="22">
        <v>16</v>
      </c>
      <c r="AY13" s="22">
        <v>15</v>
      </c>
      <c r="AZ13" s="22">
        <v>16</v>
      </c>
      <c r="BA13" s="22">
        <v>8</v>
      </c>
      <c r="BB13" s="22">
        <v>17</v>
      </c>
      <c r="BC13" s="22">
        <v>22</v>
      </c>
      <c r="BD13" s="22">
        <v>21</v>
      </c>
      <c r="BE13" s="22">
        <v>20</v>
      </c>
      <c r="BF13" s="22">
        <v>18</v>
      </c>
      <c r="BG13" s="22">
        <v>20</v>
      </c>
      <c r="BH13" s="22">
        <v>24</v>
      </c>
      <c r="BI13" s="22">
        <v>9</v>
      </c>
      <c r="BJ13" s="22">
        <v>12</v>
      </c>
      <c r="BK13" s="22">
        <v>8</v>
      </c>
      <c r="BL13" s="5"/>
    </row>
    <row r="14" spans="1:64" ht="13.5" customHeight="1" x14ac:dyDescent="0.2">
      <c r="A14" s="6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>
        <f>SUM(AA11:AA13)</f>
        <v>184</v>
      </c>
      <c r="AB14" s="21">
        <f t="shared" ref="AB14:AH14" si="0">SUM(AB11:AB13)</f>
        <v>165</v>
      </c>
      <c r="AC14" s="21">
        <f t="shared" si="0"/>
        <v>161</v>
      </c>
      <c r="AD14" s="21">
        <f t="shared" si="0"/>
        <v>131</v>
      </c>
      <c r="AE14" s="21">
        <f t="shared" si="0"/>
        <v>108</v>
      </c>
      <c r="AF14" s="21">
        <f t="shared" si="0"/>
        <v>135</v>
      </c>
      <c r="AG14" s="21">
        <f t="shared" si="0"/>
        <v>125</v>
      </c>
      <c r="AH14" s="21">
        <f t="shared" si="0"/>
        <v>123</v>
      </c>
      <c r="AI14" s="21">
        <f t="shared" ref="AI14:AU14" si="1">SUM(AI11:AI13)</f>
        <v>133</v>
      </c>
      <c r="AJ14" s="21">
        <f t="shared" si="1"/>
        <v>121</v>
      </c>
      <c r="AK14" s="21">
        <f t="shared" si="1"/>
        <v>112</v>
      </c>
      <c r="AL14" s="21">
        <f t="shared" si="1"/>
        <v>127</v>
      </c>
      <c r="AM14" s="21">
        <f t="shared" si="1"/>
        <v>128</v>
      </c>
      <c r="AN14" s="21">
        <f t="shared" si="1"/>
        <v>101</v>
      </c>
      <c r="AO14" s="21">
        <f t="shared" si="1"/>
        <v>123</v>
      </c>
      <c r="AP14" s="21">
        <f t="shared" si="1"/>
        <v>135</v>
      </c>
      <c r="AQ14" s="21">
        <f t="shared" si="1"/>
        <v>124</v>
      </c>
      <c r="AR14" s="21">
        <f t="shared" si="1"/>
        <v>115</v>
      </c>
      <c r="AS14" s="21">
        <f t="shared" si="1"/>
        <v>124</v>
      </c>
      <c r="AT14" s="21">
        <f t="shared" si="1"/>
        <v>121</v>
      </c>
      <c r="AU14" s="21">
        <f t="shared" si="1"/>
        <v>130</v>
      </c>
      <c r="AV14" s="21">
        <f t="shared" ref="AV14:BA14" si="2">SUM(AV11:AV13)</f>
        <v>132</v>
      </c>
      <c r="AW14" s="21">
        <f t="shared" si="2"/>
        <v>121</v>
      </c>
      <c r="AX14" s="21">
        <f t="shared" si="2"/>
        <v>138</v>
      </c>
      <c r="AY14" s="21">
        <f t="shared" si="2"/>
        <v>125</v>
      </c>
      <c r="AZ14" s="21">
        <f t="shared" si="2"/>
        <v>136</v>
      </c>
      <c r="BA14" s="21">
        <f t="shared" si="2"/>
        <v>101</v>
      </c>
      <c r="BB14" s="21">
        <f t="shared" ref="BB14:BC14" si="3">SUM(BB11:BB13)</f>
        <v>113</v>
      </c>
      <c r="BC14" s="21">
        <f t="shared" si="3"/>
        <v>121</v>
      </c>
      <c r="BD14" s="21">
        <f t="shared" ref="BD14:BE14" si="4">SUM(BD11:BD13)</f>
        <v>91</v>
      </c>
      <c r="BE14" s="21">
        <f t="shared" si="4"/>
        <v>81</v>
      </c>
      <c r="BF14" s="21">
        <f t="shared" ref="BF14:BG14" si="5">SUM(BF11:BF13)</f>
        <v>58</v>
      </c>
      <c r="BG14" s="21">
        <f t="shared" si="5"/>
        <v>79</v>
      </c>
      <c r="BH14" s="21">
        <f t="shared" ref="BH14:BI14" si="6">SUM(BH11:BH13)</f>
        <v>84</v>
      </c>
      <c r="BI14" s="21">
        <f t="shared" si="6"/>
        <v>54</v>
      </c>
      <c r="BJ14" s="21">
        <f t="shared" ref="BJ14:BK14" si="7">SUM(BJ11:BJ13)</f>
        <v>66</v>
      </c>
      <c r="BK14" s="21">
        <f t="shared" si="7"/>
        <v>43</v>
      </c>
      <c r="BL14" s="5"/>
    </row>
    <row r="15" spans="1:64" ht="13.5" customHeight="1" x14ac:dyDescent="0.2">
      <c r="A15" s="6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5"/>
    </row>
    <row r="16" spans="1:64" ht="13.5" customHeight="1" x14ac:dyDescent="0.2">
      <c r="A16" s="6"/>
      <c r="B16" s="46" t="s">
        <v>90</v>
      </c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5"/>
    </row>
    <row r="17" spans="1:64" ht="13.5" customHeight="1" x14ac:dyDescent="0.2">
      <c r="A17" s="6"/>
      <c r="C17" s="7" t="s">
        <v>79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>
        <v>27</v>
      </c>
      <c r="AB17" s="21">
        <v>30</v>
      </c>
      <c r="AC17" s="21">
        <v>21</v>
      </c>
      <c r="AD17" s="21">
        <v>17</v>
      </c>
      <c r="AE17" s="21">
        <v>25</v>
      </c>
      <c r="AF17" s="21">
        <v>17</v>
      </c>
      <c r="AG17" s="21">
        <v>18</v>
      </c>
      <c r="AH17" s="21">
        <v>20</v>
      </c>
      <c r="AI17" s="21">
        <v>18</v>
      </c>
      <c r="AJ17" s="21">
        <v>12</v>
      </c>
      <c r="AK17" s="21">
        <v>16</v>
      </c>
      <c r="AL17" s="21">
        <v>21</v>
      </c>
      <c r="AM17" s="21">
        <v>19</v>
      </c>
      <c r="AN17" s="21">
        <v>12</v>
      </c>
      <c r="AO17" s="21">
        <v>16</v>
      </c>
      <c r="AP17" s="21">
        <v>13</v>
      </c>
      <c r="AQ17" s="21">
        <v>3</v>
      </c>
      <c r="AR17" s="21">
        <v>10</v>
      </c>
      <c r="AS17" s="21">
        <v>12</v>
      </c>
      <c r="AT17" s="21">
        <v>17</v>
      </c>
      <c r="AU17" s="21">
        <v>22</v>
      </c>
      <c r="AV17" s="21">
        <v>9</v>
      </c>
      <c r="AW17" s="21">
        <v>18</v>
      </c>
      <c r="AX17" s="21">
        <v>19</v>
      </c>
      <c r="AY17" s="21">
        <v>7</v>
      </c>
      <c r="AZ17" s="21">
        <v>16</v>
      </c>
      <c r="BA17" s="21">
        <v>16</v>
      </c>
      <c r="BB17" s="21">
        <v>13</v>
      </c>
      <c r="BC17" s="21">
        <v>12</v>
      </c>
      <c r="BD17" s="21">
        <v>15</v>
      </c>
      <c r="BE17" s="21">
        <v>10</v>
      </c>
      <c r="BF17" s="21">
        <v>15</v>
      </c>
      <c r="BG17" s="21">
        <v>8</v>
      </c>
      <c r="BH17" s="21">
        <v>10</v>
      </c>
      <c r="BI17" s="21">
        <v>6</v>
      </c>
      <c r="BJ17" s="21">
        <v>4</v>
      </c>
      <c r="BK17" s="21">
        <v>3</v>
      </c>
      <c r="BL17" s="5"/>
    </row>
    <row r="18" spans="1:64" ht="13.5" customHeight="1" x14ac:dyDescent="0.2">
      <c r="A18" s="6"/>
      <c r="C18" s="7" t="s">
        <v>49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>
        <v>13</v>
      </c>
      <c r="AB18" s="21">
        <v>18</v>
      </c>
      <c r="AC18" s="21">
        <v>13</v>
      </c>
      <c r="AD18" s="21">
        <v>7</v>
      </c>
      <c r="AE18" s="21">
        <v>19</v>
      </c>
      <c r="AF18" s="21">
        <v>17</v>
      </c>
      <c r="AG18" s="21">
        <v>12</v>
      </c>
      <c r="AH18" s="21">
        <v>20</v>
      </c>
      <c r="AI18" s="21">
        <v>18</v>
      </c>
      <c r="AJ18" s="21">
        <v>24</v>
      </c>
      <c r="AK18" s="21">
        <v>17</v>
      </c>
      <c r="AL18" s="21">
        <v>30</v>
      </c>
      <c r="AM18" s="21">
        <v>19</v>
      </c>
      <c r="AN18" s="21">
        <v>20</v>
      </c>
      <c r="AO18" s="21">
        <v>13</v>
      </c>
      <c r="AP18" s="21">
        <v>14</v>
      </c>
      <c r="AQ18" s="21">
        <v>15</v>
      </c>
      <c r="AR18" s="21">
        <v>19</v>
      </c>
      <c r="AS18" s="21">
        <v>27</v>
      </c>
      <c r="AT18" s="21">
        <v>28</v>
      </c>
      <c r="AU18" s="21">
        <v>27</v>
      </c>
      <c r="AV18" s="21">
        <v>30</v>
      </c>
      <c r="AW18" s="21">
        <v>25</v>
      </c>
      <c r="AX18" s="21">
        <v>20</v>
      </c>
      <c r="AY18" s="21">
        <v>19</v>
      </c>
      <c r="AZ18" s="21">
        <v>17</v>
      </c>
      <c r="BA18" s="21">
        <v>8</v>
      </c>
      <c r="BB18" s="21">
        <v>11</v>
      </c>
      <c r="BC18" s="21">
        <v>5</v>
      </c>
      <c r="BD18" s="21">
        <v>12</v>
      </c>
      <c r="BE18" s="21">
        <v>7</v>
      </c>
      <c r="BF18" s="21">
        <v>8</v>
      </c>
      <c r="BG18" s="21">
        <v>2</v>
      </c>
      <c r="BH18" s="21">
        <v>6</v>
      </c>
      <c r="BI18" s="21">
        <v>4</v>
      </c>
      <c r="BJ18" s="21">
        <v>9</v>
      </c>
      <c r="BK18" s="21">
        <v>1</v>
      </c>
      <c r="BL18" s="5"/>
    </row>
    <row r="19" spans="1:64" ht="13.5" customHeight="1" x14ac:dyDescent="0.2">
      <c r="A19" s="6"/>
      <c r="C19" s="7" t="s">
        <v>50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>
        <v>2</v>
      </c>
      <c r="AB19" s="21">
        <v>6</v>
      </c>
      <c r="AC19" s="21">
        <v>6</v>
      </c>
      <c r="AD19" s="21">
        <v>4</v>
      </c>
      <c r="AE19" s="21">
        <v>9</v>
      </c>
      <c r="AF19" s="21">
        <v>4</v>
      </c>
      <c r="AG19" s="21">
        <v>7</v>
      </c>
      <c r="AH19" s="21">
        <v>9</v>
      </c>
      <c r="AI19" s="21">
        <v>7</v>
      </c>
      <c r="AJ19" s="21">
        <v>9</v>
      </c>
      <c r="AK19" s="21">
        <v>5</v>
      </c>
      <c r="AL19" s="21">
        <v>5</v>
      </c>
      <c r="AM19" s="21">
        <v>7</v>
      </c>
      <c r="AN19" s="21">
        <v>5</v>
      </c>
      <c r="AO19" s="21">
        <v>7</v>
      </c>
      <c r="AP19" s="21">
        <v>5</v>
      </c>
      <c r="AQ19" s="21">
        <v>10</v>
      </c>
      <c r="AR19" s="21">
        <v>12</v>
      </c>
      <c r="AS19" s="21">
        <v>6</v>
      </c>
      <c r="AT19" s="21">
        <v>8</v>
      </c>
      <c r="AU19" s="21">
        <v>6</v>
      </c>
      <c r="AV19" s="21">
        <v>7</v>
      </c>
      <c r="AW19" s="21">
        <v>5</v>
      </c>
      <c r="AX19" s="21">
        <v>7</v>
      </c>
      <c r="AY19" s="21">
        <v>3</v>
      </c>
      <c r="AZ19" s="21">
        <v>6</v>
      </c>
      <c r="BA19" s="21">
        <v>3</v>
      </c>
      <c r="BB19" s="21">
        <v>4</v>
      </c>
      <c r="BC19" s="21">
        <v>4</v>
      </c>
      <c r="BD19" s="21">
        <v>3</v>
      </c>
      <c r="BE19" s="21">
        <v>2</v>
      </c>
      <c r="BF19" s="21">
        <v>3</v>
      </c>
      <c r="BG19" s="21">
        <v>1</v>
      </c>
      <c r="BH19" s="21">
        <v>0</v>
      </c>
      <c r="BI19" s="21">
        <v>0</v>
      </c>
      <c r="BJ19" s="21">
        <v>1</v>
      </c>
      <c r="BK19" s="21">
        <v>2</v>
      </c>
      <c r="BL19" s="5"/>
    </row>
    <row r="20" spans="1:64" ht="13.5" customHeight="1" x14ac:dyDescent="0.2">
      <c r="A20" s="6"/>
      <c r="C20" s="7" t="s">
        <v>80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>
        <v>3</v>
      </c>
      <c r="AB20" s="21">
        <v>0</v>
      </c>
      <c r="AC20" s="21">
        <v>2</v>
      </c>
      <c r="AD20" s="21">
        <v>4</v>
      </c>
      <c r="AE20" s="21">
        <v>1</v>
      </c>
      <c r="AF20" s="21">
        <v>1</v>
      </c>
      <c r="AG20" s="21">
        <v>1</v>
      </c>
      <c r="AH20" s="21">
        <v>3</v>
      </c>
      <c r="AI20" s="21">
        <v>0</v>
      </c>
      <c r="AJ20" s="21">
        <v>3</v>
      </c>
      <c r="AK20" s="21">
        <v>1</v>
      </c>
      <c r="AL20" s="21">
        <v>3</v>
      </c>
      <c r="AM20" s="21">
        <v>1</v>
      </c>
      <c r="AN20" s="21">
        <v>1</v>
      </c>
      <c r="AO20" s="21">
        <v>3</v>
      </c>
      <c r="AP20" s="21">
        <v>2</v>
      </c>
      <c r="AQ20" s="21">
        <v>2</v>
      </c>
      <c r="AR20" s="21">
        <v>2</v>
      </c>
      <c r="AS20" s="21">
        <v>1</v>
      </c>
      <c r="AT20" s="21">
        <v>0</v>
      </c>
      <c r="AU20" s="21">
        <v>0</v>
      </c>
      <c r="AV20" s="21">
        <v>2</v>
      </c>
      <c r="AW20" s="21">
        <v>5</v>
      </c>
      <c r="AX20" s="21">
        <v>3</v>
      </c>
      <c r="AY20" s="21">
        <v>3</v>
      </c>
      <c r="AZ20" s="21">
        <v>0</v>
      </c>
      <c r="BA20" s="21">
        <v>2</v>
      </c>
      <c r="BB20" s="21">
        <v>3</v>
      </c>
      <c r="BC20" s="21">
        <v>4</v>
      </c>
      <c r="BD20" s="21">
        <v>0</v>
      </c>
      <c r="BE20" s="21">
        <v>1</v>
      </c>
      <c r="BF20" s="21">
        <v>5</v>
      </c>
      <c r="BG20" s="21">
        <v>1</v>
      </c>
      <c r="BH20" s="21">
        <v>2</v>
      </c>
      <c r="BI20" s="21">
        <v>0</v>
      </c>
      <c r="BJ20" s="21">
        <v>4</v>
      </c>
      <c r="BK20" s="21">
        <v>0</v>
      </c>
      <c r="BL20" s="5"/>
    </row>
    <row r="21" spans="1:64" ht="13.5" customHeight="1" x14ac:dyDescent="0.2">
      <c r="A21" s="6"/>
      <c r="C21" s="7" t="s">
        <v>81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>
        <v>1</v>
      </c>
      <c r="AB21" s="21">
        <v>2</v>
      </c>
      <c r="AC21" s="21">
        <v>2</v>
      </c>
      <c r="AD21" s="21">
        <v>2</v>
      </c>
      <c r="AE21" s="21">
        <v>0</v>
      </c>
      <c r="AF21" s="21">
        <v>3</v>
      </c>
      <c r="AG21" s="21">
        <v>3</v>
      </c>
      <c r="AH21" s="21">
        <v>6</v>
      </c>
      <c r="AI21" s="21">
        <v>3</v>
      </c>
      <c r="AJ21" s="21">
        <v>5</v>
      </c>
      <c r="AK21" s="21">
        <v>5</v>
      </c>
      <c r="AL21" s="21">
        <v>4</v>
      </c>
      <c r="AM21" s="21">
        <v>1</v>
      </c>
      <c r="AN21" s="21">
        <v>4</v>
      </c>
      <c r="AO21" s="21">
        <v>1</v>
      </c>
      <c r="AP21" s="21">
        <v>2</v>
      </c>
      <c r="AQ21" s="21">
        <v>4</v>
      </c>
      <c r="AR21" s="21">
        <v>10</v>
      </c>
      <c r="AS21" s="21">
        <v>7</v>
      </c>
      <c r="AT21" s="21">
        <v>3</v>
      </c>
      <c r="AU21" s="21">
        <v>4</v>
      </c>
      <c r="AV21" s="21">
        <v>5</v>
      </c>
      <c r="AW21" s="21">
        <v>1</v>
      </c>
      <c r="AX21" s="21">
        <v>3</v>
      </c>
      <c r="AY21" s="21">
        <v>3</v>
      </c>
      <c r="AZ21" s="21">
        <v>4</v>
      </c>
      <c r="BA21" s="21">
        <v>2</v>
      </c>
      <c r="BB21" s="21">
        <v>3</v>
      </c>
      <c r="BC21" s="21">
        <v>2</v>
      </c>
      <c r="BD21" s="21">
        <v>3</v>
      </c>
      <c r="BE21" s="21">
        <v>2</v>
      </c>
      <c r="BF21" s="21">
        <v>3</v>
      </c>
      <c r="BG21" s="21">
        <v>4</v>
      </c>
      <c r="BH21" s="21">
        <v>5</v>
      </c>
      <c r="BI21" s="21">
        <v>0</v>
      </c>
      <c r="BJ21" s="21">
        <v>3</v>
      </c>
      <c r="BK21" s="21">
        <v>0</v>
      </c>
      <c r="BL21" s="5"/>
    </row>
    <row r="22" spans="1:64" ht="13.5" customHeight="1" x14ac:dyDescent="0.2">
      <c r="A22" s="6"/>
      <c r="C22" s="7" t="s">
        <v>82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>
        <v>34</v>
      </c>
      <c r="AB22" s="21">
        <v>41</v>
      </c>
      <c r="AC22" s="21">
        <v>40</v>
      </c>
      <c r="AD22" s="21">
        <v>23</v>
      </c>
      <c r="AE22" s="21">
        <v>35</v>
      </c>
      <c r="AF22" s="21">
        <v>34</v>
      </c>
      <c r="AG22" s="21">
        <v>33</v>
      </c>
      <c r="AH22" s="21">
        <v>33</v>
      </c>
      <c r="AI22" s="21">
        <v>41</v>
      </c>
      <c r="AJ22" s="21">
        <v>34</v>
      </c>
      <c r="AK22" s="21">
        <v>19</v>
      </c>
      <c r="AL22" s="21">
        <v>42</v>
      </c>
      <c r="AM22" s="21">
        <v>32</v>
      </c>
      <c r="AN22" s="21">
        <v>24</v>
      </c>
      <c r="AO22" s="21">
        <v>20</v>
      </c>
      <c r="AP22" s="21">
        <v>23</v>
      </c>
      <c r="AQ22" s="21">
        <v>23</v>
      </c>
      <c r="AR22" s="21">
        <v>12</v>
      </c>
      <c r="AS22" s="21">
        <v>26</v>
      </c>
      <c r="AT22" s="21">
        <v>26</v>
      </c>
      <c r="AU22" s="21">
        <v>27</v>
      </c>
      <c r="AV22" s="21">
        <v>17</v>
      </c>
      <c r="AW22" s="21">
        <v>20</v>
      </c>
      <c r="AX22" s="21">
        <v>25</v>
      </c>
      <c r="AY22" s="21">
        <v>26</v>
      </c>
      <c r="AZ22" s="21">
        <v>25</v>
      </c>
      <c r="BA22" s="21">
        <v>22</v>
      </c>
      <c r="BB22" s="21">
        <v>22</v>
      </c>
      <c r="BC22" s="21">
        <v>21</v>
      </c>
      <c r="BD22" s="21">
        <v>20</v>
      </c>
      <c r="BE22" s="21">
        <v>19</v>
      </c>
      <c r="BF22" s="21">
        <v>9</v>
      </c>
      <c r="BG22" s="21">
        <v>15</v>
      </c>
      <c r="BH22" s="21">
        <v>16</v>
      </c>
      <c r="BI22" s="21">
        <v>4</v>
      </c>
      <c r="BJ22" s="21">
        <v>6</v>
      </c>
      <c r="BK22" s="21">
        <v>5</v>
      </c>
      <c r="BL22" s="5"/>
    </row>
    <row r="23" spans="1:64" ht="13.5" customHeight="1" x14ac:dyDescent="0.2">
      <c r="A23" s="6"/>
      <c r="C23" s="7" t="s">
        <v>83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>
        <v>0</v>
      </c>
      <c r="AB23" s="21">
        <v>4</v>
      </c>
      <c r="AC23" s="21">
        <v>2</v>
      </c>
      <c r="AD23" s="21">
        <v>8</v>
      </c>
      <c r="AE23" s="21">
        <v>1</v>
      </c>
      <c r="AF23" s="21">
        <v>1</v>
      </c>
      <c r="AG23" s="21">
        <v>2</v>
      </c>
      <c r="AH23" s="21">
        <v>6</v>
      </c>
      <c r="AI23" s="21">
        <v>4</v>
      </c>
      <c r="AJ23" s="21">
        <v>1</v>
      </c>
      <c r="AK23" s="21">
        <v>2</v>
      </c>
      <c r="AL23" s="21">
        <v>7</v>
      </c>
      <c r="AM23" s="21">
        <v>2</v>
      </c>
      <c r="AN23" s="21">
        <v>6</v>
      </c>
      <c r="AO23" s="21">
        <v>2</v>
      </c>
      <c r="AP23" s="21">
        <v>0</v>
      </c>
      <c r="AQ23" s="21">
        <v>3</v>
      </c>
      <c r="AR23" s="21">
        <v>5</v>
      </c>
      <c r="AS23" s="21">
        <v>2</v>
      </c>
      <c r="AT23" s="21">
        <v>3</v>
      </c>
      <c r="AU23" s="21">
        <v>4</v>
      </c>
      <c r="AV23" s="21">
        <v>6</v>
      </c>
      <c r="AW23" s="21">
        <v>4</v>
      </c>
      <c r="AX23" s="21">
        <v>7</v>
      </c>
      <c r="AY23" s="21">
        <v>6</v>
      </c>
      <c r="AZ23" s="21">
        <v>1</v>
      </c>
      <c r="BA23" s="21">
        <v>2</v>
      </c>
      <c r="BB23" s="21">
        <v>1</v>
      </c>
      <c r="BC23" s="21">
        <v>5</v>
      </c>
      <c r="BD23" s="21">
        <v>5</v>
      </c>
      <c r="BE23" s="21">
        <v>1</v>
      </c>
      <c r="BF23" s="21">
        <v>1</v>
      </c>
      <c r="BG23" s="21">
        <v>0</v>
      </c>
      <c r="BH23" s="21">
        <v>3</v>
      </c>
      <c r="BI23" s="21">
        <v>0</v>
      </c>
      <c r="BJ23" s="21">
        <v>0</v>
      </c>
      <c r="BK23" s="21">
        <v>1</v>
      </c>
      <c r="BL23" s="5"/>
    </row>
    <row r="24" spans="1:64" ht="13.5" customHeight="1" x14ac:dyDescent="0.2">
      <c r="A24" s="6"/>
      <c r="C24" s="7" t="s">
        <v>84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>
        <v>54</v>
      </c>
      <c r="AB24" s="21">
        <v>60</v>
      </c>
      <c r="AC24" s="21">
        <v>34</v>
      </c>
      <c r="AD24" s="21">
        <v>31</v>
      </c>
      <c r="AE24" s="21">
        <v>35</v>
      </c>
      <c r="AF24" s="21">
        <v>46</v>
      </c>
      <c r="AG24" s="21">
        <v>27</v>
      </c>
      <c r="AH24" s="21">
        <v>41</v>
      </c>
      <c r="AI24" s="21">
        <v>43</v>
      </c>
      <c r="AJ24" s="21">
        <v>33</v>
      </c>
      <c r="AK24" s="21">
        <v>32</v>
      </c>
      <c r="AL24" s="21">
        <v>48</v>
      </c>
      <c r="AM24" s="21">
        <v>46</v>
      </c>
      <c r="AN24" s="21">
        <v>50</v>
      </c>
      <c r="AO24" s="21">
        <v>52</v>
      </c>
      <c r="AP24" s="21">
        <v>52</v>
      </c>
      <c r="AQ24" s="21">
        <v>36</v>
      </c>
      <c r="AR24" s="21">
        <v>49</v>
      </c>
      <c r="AS24" s="21">
        <v>52</v>
      </c>
      <c r="AT24" s="21">
        <v>37</v>
      </c>
      <c r="AU24" s="21">
        <v>50</v>
      </c>
      <c r="AV24" s="21">
        <v>42</v>
      </c>
      <c r="AW24" s="21">
        <v>33</v>
      </c>
      <c r="AX24" s="21">
        <v>25</v>
      </c>
      <c r="AY24" s="21">
        <v>44</v>
      </c>
      <c r="AZ24" s="21">
        <v>40</v>
      </c>
      <c r="BA24" s="21">
        <v>33</v>
      </c>
      <c r="BB24" s="21">
        <v>29</v>
      </c>
      <c r="BC24" s="21">
        <v>36</v>
      </c>
      <c r="BD24" s="21">
        <v>33</v>
      </c>
      <c r="BE24" s="21">
        <v>18</v>
      </c>
      <c r="BF24" s="21">
        <v>11</v>
      </c>
      <c r="BG24" s="21">
        <v>12</v>
      </c>
      <c r="BH24" s="21">
        <v>6</v>
      </c>
      <c r="BI24" s="21">
        <v>13</v>
      </c>
      <c r="BJ24" s="21">
        <v>11</v>
      </c>
      <c r="BK24" s="21">
        <v>11</v>
      </c>
      <c r="BL24" s="5"/>
    </row>
    <row r="25" spans="1:64" ht="13.5" customHeight="1" x14ac:dyDescent="0.2">
      <c r="A25" s="6"/>
      <c r="C25" s="7" t="s">
        <v>51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2">
        <v>86</v>
      </c>
      <c r="AB25" s="22">
        <v>74</v>
      </c>
      <c r="AC25" s="22">
        <v>83</v>
      </c>
      <c r="AD25" s="22">
        <v>63</v>
      </c>
      <c r="AE25" s="22">
        <v>63</v>
      </c>
      <c r="AF25" s="22">
        <v>70</v>
      </c>
      <c r="AG25" s="22">
        <v>56</v>
      </c>
      <c r="AH25" s="22">
        <v>63</v>
      </c>
      <c r="AI25" s="22">
        <v>35</v>
      </c>
      <c r="AJ25" s="22">
        <v>46</v>
      </c>
      <c r="AK25" s="22">
        <v>62</v>
      </c>
      <c r="AL25" s="22">
        <v>61</v>
      </c>
      <c r="AM25" s="22">
        <v>42</v>
      </c>
      <c r="AN25" s="22">
        <v>48</v>
      </c>
      <c r="AO25" s="22">
        <v>45</v>
      </c>
      <c r="AP25" s="22">
        <v>56</v>
      </c>
      <c r="AQ25" s="22">
        <v>46</v>
      </c>
      <c r="AR25" s="22">
        <v>51</v>
      </c>
      <c r="AS25" s="22">
        <v>54</v>
      </c>
      <c r="AT25" s="22">
        <v>46</v>
      </c>
      <c r="AU25" s="22">
        <v>52</v>
      </c>
      <c r="AV25" s="22">
        <v>43</v>
      </c>
      <c r="AW25" s="22">
        <v>50</v>
      </c>
      <c r="AX25" s="22">
        <v>54</v>
      </c>
      <c r="AY25" s="22">
        <v>40</v>
      </c>
      <c r="AZ25" s="22">
        <v>37</v>
      </c>
      <c r="BA25" s="22">
        <v>32</v>
      </c>
      <c r="BB25" s="22">
        <v>34</v>
      </c>
      <c r="BC25" s="22">
        <v>34</v>
      </c>
      <c r="BD25" s="22">
        <v>34</v>
      </c>
      <c r="BE25" s="22">
        <v>38</v>
      </c>
      <c r="BF25" s="22">
        <v>24</v>
      </c>
      <c r="BG25" s="22">
        <v>19</v>
      </c>
      <c r="BH25" s="22">
        <v>23</v>
      </c>
      <c r="BI25" s="22">
        <v>14</v>
      </c>
      <c r="BJ25" s="22">
        <v>16</v>
      </c>
      <c r="BK25" s="22">
        <v>14</v>
      </c>
      <c r="BL25" s="5"/>
    </row>
    <row r="26" spans="1:64" ht="13.5" customHeight="1" x14ac:dyDescent="0.2">
      <c r="A26" s="6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>
        <f>SUM(AA17:AA25)</f>
        <v>220</v>
      </c>
      <c r="AB26" s="21">
        <f t="shared" ref="AB26:AH26" si="8">SUM(AB17:AB25)</f>
        <v>235</v>
      </c>
      <c r="AC26" s="21">
        <f t="shared" si="8"/>
        <v>203</v>
      </c>
      <c r="AD26" s="21">
        <f t="shared" si="8"/>
        <v>159</v>
      </c>
      <c r="AE26" s="21">
        <f t="shared" si="8"/>
        <v>188</v>
      </c>
      <c r="AF26" s="21">
        <f t="shared" si="8"/>
        <v>193</v>
      </c>
      <c r="AG26" s="21">
        <f t="shared" si="8"/>
        <v>159</v>
      </c>
      <c r="AH26" s="21">
        <f t="shared" si="8"/>
        <v>201</v>
      </c>
      <c r="AI26" s="21">
        <f t="shared" ref="AI26:AU26" si="9">SUM(AI17:AI25)</f>
        <v>169</v>
      </c>
      <c r="AJ26" s="21">
        <f t="shared" si="9"/>
        <v>167</v>
      </c>
      <c r="AK26" s="21">
        <f t="shared" si="9"/>
        <v>159</v>
      </c>
      <c r="AL26" s="21">
        <f t="shared" si="9"/>
        <v>221</v>
      </c>
      <c r="AM26" s="21">
        <f t="shared" si="9"/>
        <v>169</v>
      </c>
      <c r="AN26" s="21">
        <f t="shared" si="9"/>
        <v>170</v>
      </c>
      <c r="AO26" s="21">
        <f t="shared" si="9"/>
        <v>159</v>
      </c>
      <c r="AP26" s="21">
        <f t="shared" si="9"/>
        <v>167</v>
      </c>
      <c r="AQ26" s="21">
        <f t="shared" si="9"/>
        <v>142</v>
      </c>
      <c r="AR26" s="21">
        <f>SUM(AR17:AR25)</f>
        <v>170</v>
      </c>
      <c r="AS26" s="21">
        <f t="shared" si="9"/>
        <v>187</v>
      </c>
      <c r="AT26" s="21">
        <f t="shared" si="9"/>
        <v>168</v>
      </c>
      <c r="AU26" s="21">
        <f t="shared" si="9"/>
        <v>192</v>
      </c>
      <c r="AV26" s="21">
        <f t="shared" ref="AV26:BA26" si="10">SUM(AV17:AV25)</f>
        <v>161</v>
      </c>
      <c r="AW26" s="21">
        <f t="shared" si="10"/>
        <v>161</v>
      </c>
      <c r="AX26" s="21">
        <f t="shared" si="10"/>
        <v>163</v>
      </c>
      <c r="AY26" s="21">
        <f t="shared" si="10"/>
        <v>151</v>
      </c>
      <c r="AZ26" s="21">
        <f t="shared" si="10"/>
        <v>146</v>
      </c>
      <c r="BA26" s="21">
        <f t="shared" si="10"/>
        <v>120</v>
      </c>
      <c r="BB26" s="21">
        <f t="shared" ref="BB26:BC26" si="11">SUM(BB17:BB25)</f>
        <v>120</v>
      </c>
      <c r="BC26" s="21">
        <f t="shared" si="11"/>
        <v>123</v>
      </c>
      <c r="BD26" s="21">
        <f t="shared" ref="BD26:BE26" si="12">SUM(BD17:BD25)</f>
        <v>125</v>
      </c>
      <c r="BE26" s="21">
        <f t="shared" si="12"/>
        <v>98</v>
      </c>
      <c r="BF26" s="21">
        <f t="shared" ref="BF26:BG26" si="13">SUM(BF17:BF25)</f>
        <v>79</v>
      </c>
      <c r="BG26" s="21">
        <f t="shared" si="13"/>
        <v>62</v>
      </c>
      <c r="BH26" s="21">
        <f t="shared" ref="BH26:BI26" si="14">SUM(BH17:BH25)</f>
        <v>71</v>
      </c>
      <c r="BI26" s="21">
        <f t="shared" si="14"/>
        <v>41</v>
      </c>
      <c r="BJ26" s="21">
        <f t="shared" ref="BJ26:BK26" si="15">SUM(BJ17:BJ25)</f>
        <v>54</v>
      </c>
      <c r="BK26" s="21">
        <f t="shared" si="15"/>
        <v>37</v>
      </c>
      <c r="BL26" s="5"/>
    </row>
    <row r="27" spans="1:64" ht="13.5" customHeight="1" x14ac:dyDescent="0.2">
      <c r="A27" s="6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5"/>
    </row>
    <row r="28" spans="1:64" ht="13.5" customHeight="1" x14ac:dyDescent="0.2">
      <c r="A28" s="6"/>
      <c r="B28" s="46" t="s">
        <v>91</v>
      </c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5"/>
    </row>
    <row r="29" spans="1:64" ht="13.5" customHeight="1" x14ac:dyDescent="0.2">
      <c r="A29" s="6"/>
      <c r="C29" s="7" t="s">
        <v>52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1">
        <v>1</v>
      </c>
      <c r="AQ29" s="21">
        <v>1</v>
      </c>
      <c r="AR29" s="21">
        <v>1</v>
      </c>
      <c r="AS29" s="21">
        <v>0</v>
      </c>
      <c r="AT29" s="21">
        <v>0</v>
      </c>
      <c r="AU29" s="21">
        <v>1</v>
      </c>
      <c r="AV29" s="21">
        <v>2</v>
      </c>
      <c r="AW29" s="21">
        <v>1</v>
      </c>
      <c r="AX29" s="21">
        <v>0</v>
      </c>
      <c r="AY29" s="21">
        <v>2</v>
      </c>
      <c r="AZ29" s="21">
        <v>0</v>
      </c>
      <c r="BA29" s="21">
        <v>1</v>
      </c>
      <c r="BB29" s="21">
        <v>0</v>
      </c>
      <c r="BC29" s="21">
        <v>0</v>
      </c>
      <c r="BD29" s="21">
        <v>4</v>
      </c>
      <c r="BE29" s="21">
        <v>4</v>
      </c>
      <c r="BF29" s="21">
        <v>0</v>
      </c>
      <c r="BG29" s="21">
        <v>2</v>
      </c>
      <c r="BH29" s="21">
        <v>1</v>
      </c>
      <c r="BI29" s="21">
        <v>0</v>
      </c>
      <c r="BJ29" s="21">
        <v>1</v>
      </c>
      <c r="BK29" s="21">
        <v>0</v>
      </c>
      <c r="BL29" s="5"/>
    </row>
    <row r="30" spans="1:64" ht="13.5" customHeight="1" x14ac:dyDescent="0.2">
      <c r="A30" s="6"/>
      <c r="C30" s="7" t="s">
        <v>53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>
        <v>0</v>
      </c>
      <c r="AB30" s="21">
        <v>1</v>
      </c>
      <c r="AC30" s="21">
        <v>2</v>
      </c>
      <c r="AD30" s="21">
        <v>2</v>
      </c>
      <c r="AE30" s="21">
        <v>0</v>
      </c>
      <c r="AF30" s="21">
        <v>0</v>
      </c>
      <c r="AG30" s="21">
        <v>0</v>
      </c>
      <c r="AH30" s="21">
        <v>0</v>
      </c>
      <c r="AI30" s="21">
        <v>0</v>
      </c>
      <c r="AJ30" s="21">
        <v>0</v>
      </c>
      <c r="AK30" s="21">
        <v>1</v>
      </c>
      <c r="AL30" s="21">
        <v>1</v>
      </c>
      <c r="AM30" s="21">
        <v>1</v>
      </c>
      <c r="AN30" s="21">
        <v>0</v>
      </c>
      <c r="AO30" s="21">
        <v>1</v>
      </c>
      <c r="AP30" s="21">
        <v>0</v>
      </c>
      <c r="AQ30" s="21">
        <v>0</v>
      </c>
      <c r="AR30" s="21">
        <v>0</v>
      </c>
      <c r="AS30" s="21">
        <v>1</v>
      </c>
      <c r="AT30" s="21">
        <v>0</v>
      </c>
      <c r="AU30" s="21">
        <v>0</v>
      </c>
      <c r="AV30" s="21">
        <v>1</v>
      </c>
      <c r="AW30" s="21">
        <v>1</v>
      </c>
      <c r="AX30" s="21">
        <v>1</v>
      </c>
      <c r="AY30" s="21">
        <v>0</v>
      </c>
      <c r="AZ30" s="21">
        <v>1</v>
      </c>
      <c r="BA30" s="21">
        <v>1</v>
      </c>
      <c r="BB30" s="21">
        <v>0</v>
      </c>
      <c r="BC30" s="21">
        <v>0</v>
      </c>
      <c r="BD30" s="21">
        <v>0</v>
      </c>
      <c r="BE30" s="21">
        <v>1</v>
      </c>
      <c r="BF30" s="21">
        <v>0</v>
      </c>
      <c r="BG30" s="21">
        <v>1</v>
      </c>
      <c r="BH30" s="21">
        <v>1</v>
      </c>
      <c r="BI30" s="21">
        <v>2</v>
      </c>
      <c r="BJ30" s="21">
        <v>0</v>
      </c>
      <c r="BK30" s="21">
        <v>0</v>
      </c>
      <c r="BL30" s="5"/>
    </row>
    <row r="31" spans="1:64" ht="13.5" customHeight="1" x14ac:dyDescent="0.2">
      <c r="A31" s="6"/>
      <c r="C31" s="7" t="s">
        <v>54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>
        <v>28</v>
      </c>
      <c r="AB31" s="21">
        <v>25</v>
      </c>
      <c r="AC31" s="21">
        <v>27</v>
      </c>
      <c r="AD31" s="21">
        <v>23</v>
      </c>
      <c r="AE31" s="21">
        <v>27</v>
      </c>
      <c r="AF31" s="21">
        <v>25</v>
      </c>
      <c r="AG31" s="21">
        <v>17</v>
      </c>
      <c r="AH31" s="21">
        <v>17</v>
      </c>
      <c r="AI31" s="21">
        <v>16</v>
      </c>
      <c r="AJ31" s="21">
        <v>21</v>
      </c>
      <c r="AK31" s="21">
        <v>21</v>
      </c>
      <c r="AL31" s="21">
        <v>17</v>
      </c>
      <c r="AM31" s="21">
        <v>28</v>
      </c>
      <c r="AN31" s="21">
        <v>27</v>
      </c>
      <c r="AO31" s="21">
        <v>21</v>
      </c>
      <c r="AP31" s="21">
        <v>18</v>
      </c>
      <c r="AQ31" s="21">
        <v>31</v>
      </c>
      <c r="AR31" s="21">
        <v>20</v>
      </c>
      <c r="AS31" s="21">
        <v>27</v>
      </c>
      <c r="AT31" s="21">
        <v>21</v>
      </c>
      <c r="AU31" s="21">
        <v>14</v>
      </c>
      <c r="AV31" s="21">
        <v>15</v>
      </c>
      <c r="AW31" s="21">
        <v>24</v>
      </c>
      <c r="AX31" s="21">
        <v>13</v>
      </c>
      <c r="AY31" s="21">
        <v>16</v>
      </c>
      <c r="AZ31" s="21">
        <v>24</v>
      </c>
      <c r="BA31" s="21">
        <v>17</v>
      </c>
      <c r="BB31" s="21">
        <v>21</v>
      </c>
      <c r="BC31" s="21">
        <v>24</v>
      </c>
      <c r="BD31" s="21">
        <v>21</v>
      </c>
      <c r="BE31" s="21">
        <v>15</v>
      </c>
      <c r="BF31" s="21">
        <v>20</v>
      </c>
      <c r="BG31" s="21">
        <v>14</v>
      </c>
      <c r="BH31" s="21">
        <v>14</v>
      </c>
      <c r="BI31" s="21">
        <v>16</v>
      </c>
      <c r="BJ31" s="21">
        <v>15</v>
      </c>
      <c r="BK31" s="21">
        <v>14</v>
      </c>
      <c r="BL31" s="5"/>
    </row>
    <row r="32" spans="1:64" ht="13.5" customHeight="1" x14ac:dyDescent="0.2">
      <c r="A32" s="6"/>
      <c r="C32" s="7" t="s">
        <v>88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3"/>
      <c r="AB32" s="23"/>
      <c r="AC32" s="23"/>
      <c r="AD32" s="23"/>
      <c r="AE32" s="23"/>
      <c r="AF32" s="23"/>
      <c r="AG32" s="23"/>
      <c r="AH32" s="23"/>
      <c r="AI32" s="23"/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3</v>
      </c>
      <c r="AQ32" s="21">
        <v>6</v>
      </c>
      <c r="AR32" s="21">
        <v>3</v>
      </c>
      <c r="AS32" s="21">
        <v>4</v>
      </c>
      <c r="AT32" s="21">
        <v>5</v>
      </c>
      <c r="AU32" s="21">
        <v>3</v>
      </c>
      <c r="AV32" s="21">
        <v>6</v>
      </c>
      <c r="AW32" s="21">
        <v>5</v>
      </c>
      <c r="AX32" s="21">
        <v>3</v>
      </c>
      <c r="AY32" s="21">
        <v>6</v>
      </c>
      <c r="AZ32" s="21">
        <v>4</v>
      </c>
      <c r="BA32" s="21">
        <v>3</v>
      </c>
      <c r="BB32" s="21">
        <v>3</v>
      </c>
      <c r="BC32" s="21">
        <v>5</v>
      </c>
      <c r="BD32" s="21">
        <v>5</v>
      </c>
      <c r="BE32" s="21">
        <v>5</v>
      </c>
      <c r="BF32" s="21">
        <v>8</v>
      </c>
      <c r="BG32" s="21">
        <v>4</v>
      </c>
      <c r="BH32" s="21">
        <v>4</v>
      </c>
      <c r="BI32" s="21">
        <v>4</v>
      </c>
      <c r="BJ32" s="21">
        <v>5</v>
      </c>
      <c r="BK32" s="21">
        <v>0</v>
      </c>
      <c r="BL32" s="5"/>
    </row>
    <row r="33" spans="1:64" ht="13.5" customHeight="1" x14ac:dyDescent="0.2">
      <c r="A33" s="6"/>
      <c r="C33" s="7" t="s">
        <v>55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>
        <v>29</v>
      </c>
      <c r="AB33" s="21">
        <v>34</v>
      </c>
      <c r="AC33" s="21">
        <v>35</v>
      </c>
      <c r="AD33" s="21">
        <v>25</v>
      </c>
      <c r="AE33" s="21">
        <v>36</v>
      </c>
      <c r="AF33" s="21">
        <v>36</v>
      </c>
      <c r="AG33" s="21">
        <v>33</v>
      </c>
      <c r="AH33" s="21">
        <v>34</v>
      </c>
      <c r="AI33" s="21">
        <v>44</v>
      </c>
      <c r="AJ33" s="21">
        <v>48</v>
      </c>
      <c r="AK33" s="21">
        <v>50</v>
      </c>
      <c r="AL33" s="21">
        <v>56</v>
      </c>
      <c r="AM33" s="21">
        <v>51</v>
      </c>
      <c r="AN33" s="21">
        <v>50</v>
      </c>
      <c r="AO33" s="21">
        <v>63</v>
      </c>
      <c r="AP33" s="21">
        <v>61</v>
      </c>
      <c r="AQ33" s="21">
        <v>67</v>
      </c>
      <c r="AR33" s="21">
        <v>53</v>
      </c>
      <c r="AS33" s="21">
        <v>66</v>
      </c>
      <c r="AT33" s="21">
        <v>54</v>
      </c>
      <c r="AU33" s="21">
        <v>56</v>
      </c>
      <c r="AV33" s="21">
        <v>76</v>
      </c>
      <c r="AW33" s="21">
        <v>72</v>
      </c>
      <c r="AX33" s="21">
        <v>84</v>
      </c>
      <c r="AY33" s="21">
        <v>79</v>
      </c>
      <c r="AZ33" s="21">
        <v>69</v>
      </c>
      <c r="BA33" s="21">
        <v>66</v>
      </c>
      <c r="BB33" s="21">
        <v>61</v>
      </c>
      <c r="BC33" s="21">
        <v>67</v>
      </c>
      <c r="BD33" s="21">
        <v>58</v>
      </c>
      <c r="BE33" s="21">
        <v>52</v>
      </c>
      <c r="BF33" s="21">
        <v>60</v>
      </c>
      <c r="BG33" s="21">
        <v>45</v>
      </c>
      <c r="BH33" s="21">
        <v>41</v>
      </c>
      <c r="BI33" s="21">
        <v>52</v>
      </c>
      <c r="BJ33" s="21">
        <v>43</v>
      </c>
      <c r="BK33" s="21">
        <v>43</v>
      </c>
      <c r="BL33" s="5"/>
    </row>
    <row r="34" spans="1:64" ht="13.5" hidden="1" customHeight="1" x14ac:dyDescent="0.2">
      <c r="A34" s="6"/>
      <c r="C34" s="42" t="s">
        <v>56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49">
        <v>0</v>
      </c>
      <c r="AN34" s="49">
        <v>0</v>
      </c>
      <c r="AO34" s="49">
        <v>0</v>
      </c>
      <c r="AP34" s="50">
        <v>0</v>
      </c>
      <c r="AQ34" s="50">
        <v>0</v>
      </c>
      <c r="AR34" s="50">
        <v>0</v>
      </c>
      <c r="AS34" s="50">
        <v>0</v>
      </c>
      <c r="AT34" s="50">
        <v>0</v>
      </c>
      <c r="AU34" s="50">
        <v>0</v>
      </c>
      <c r="AV34" s="50">
        <v>0</v>
      </c>
      <c r="AW34" s="50">
        <v>0</v>
      </c>
      <c r="AX34" s="50">
        <v>1</v>
      </c>
      <c r="AY34" s="50">
        <v>0</v>
      </c>
      <c r="AZ34" s="50">
        <v>0</v>
      </c>
      <c r="BA34" s="50">
        <v>0</v>
      </c>
      <c r="BB34" s="50">
        <v>0</v>
      </c>
      <c r="BC34" s="50">
        <v>0</v>
      </c>
      <c r="BD34" s="50">
        <v>0</v>
      </c>
      <c r="BE34" s="50">
        <v>0</v>
      </c>
      <c r="BF34" s="50">
        <v>0</v>
      </c>
      <c r="BG34" s="50">
        <v>0</v>
      </c>
      <c r="BH34" s="50">
        <v>0</v>
      </c>
      <c r="BI34" s="50">
        <v>0</v>
      </c>
      <c r="BJ34" s="50">
        <v>0</v>
      </c>
      <c r="BK34" s="50">
        <v>1</v>
      </c>
      <c r="BL34" s="5"/>
    </row>
    <row r="35" spans="1:64" ht="13.5" hidden="1" customHeight="1" x14ac:dyDescent="0.2">
      <c r="A35" s="6"/>
      <c r="C35" s="42" t="s">
        <v>87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9">
        <v>0</v>
      </c>
      <c r="AO35" s="49">
        <v>0</v>
      </c>
      <c r="AP35" s="50">
        <v>0</v>
      </c>
      <c r="AQ35" s="50">
        <v>0</v>
      </c>
      <c r="AR35" s="50">
        <v>0</v>
      </c>
      <c r="AS35" s="50">
        <v>0</v>
      </c>
      <c r="AT35" s="50">
        <v>0</v>
      </c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"/>
    </row>
    <row r="36" spans="1:64" ht="13.5" hidden="1" customHeight="1" x14ac:dyDescent="0.2">
      <c r="A36" s="6"/>
      <c r="C36" s="42" t="s">
        <v>57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>
        <v>0</v>
      </c>
      <c r="AB36" s="49">
        <v>1</v>
      </c>
      <c r="AC36" s="49">
        <v>1</v>
      </c>
      <c r="AD36" s="49">
        <v>2</v>
      </c>
      <c r="AE36" s="49">
        <v>2</v>
      </c>
      <c r="AF36" s="49">
        <v>2</v>
      </c>
      <c r="AG36" s="49">
        <v>2</v>
      </c>
      <c r="AH36" s="49">
        <v>0</v>
      </c>
      <c r="AI36" s="49">
        <v>4</v>
      </c>
      <c r="AJ36" s="49">
        <v>1</v>
      </c>
      <c r="AK36" s="49">
        <v>1</v>
      </c>
      <c r="AL36" s="49">
        <v>2</v>
      </c>
      <c r="AM36" s="49">
        <v>2</v>
      </c>
      <c r="AN36" s="49">
        <v>2</v>
      </c>
      <c r="AO36" s="49">
        <v>3</v>
      </c>
      <c r="AP36" s="49">
        <v>3</v>
      </c>
      <c r="AQ36" s="49">
        <v>0</v>
      </c>
      <c r="AR36" s="49">
        <v>2</v>
      </c>
      <c r="AS36" s="49">
        <v>2</v>
      </c>
      <c r="AT36" s="49">
        <v>3</v>
      </c>
      <c r="AU36" s="49">
        <v>1</v>
      </c>
      <c r="AV36" s="49">
        <v>1</v>
      </c>
      <c r="AW36" s="49">
        <v>1</v>
      </c>
      <c r="AX36" s="49">
        <v>4</v>
      </c>
      <c r="AY36" s="49">
        <v>1</v>
      </c>
      <c r="AZ36" s="49">
        <v>0</v>
      </c>
      <c r="BA36" s="49">
        <v>2</v>
      </c>
      <c r="BB36" s="49">
        <v>1</v>
      </c>
      <c r="BC36" s="49">
        <v>0</v>
      </c>
      <c r="BD36" s="49">
        <v>0</v>
      </c>
      <c r="BE36" s="49">
        <v>0</v>
      </c>
      <c r="BF36" s="49">
        <v>0</v>
      </c>
      <c r="BG36" s="49">
        <v>0</v>
      </c>
      <c r="BH36" s="49">
        <v>0</v>
      </c>
      <c r="BI36" s="49">
        <v>0</v>
      </c>
      <c r="BJ36" s="49">
        <v>0</v>
      </c>
      <c r="BK36" s="49">
        <v>0</v>
      </c>
      <c r="BL36" s="5"/>
    </row>
    <row r="37" spans="1:64" ht="13.5" hidden="1" customHeight="1" x14ac:dyDescent="0.2">
      <c r="A37" s="6"/>
      <c r="C37" s="42" t="s">
        <v>58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>
        <v>0</v>
      </c>
      <c r="AB37" s="49">
        <v>1</v>
      </c>
      <c r="AC37" s="49">
        <v>0</v>
      </c>
      <c r="AD37" s="49">
        <v>1</v>
      </c>
      <c r="AE37" s="49">
        <v>0</v>
      </c>
      <c r="AF37" s="49">
        <v>3</v>
      </c>
      <c r="AG37" s="49">
        <v>2</v>
      </c>
      <c r="AH37" s="49">
        <v>1</v>
      </c>
      <c r="AI37" s="49">
        <v>1</v>
      </c>
      <c r="AJ37" s="49">
        <v>0</v>
      </c>
      <c r="AK37" s="49">
        <v>1</v>
      </c>
      <c r="AL37" s="49">
        <v>0</v>
      </c>
      <c r="AM37" s="49">
        <v>0</v>
      </c>
      <c r="AN37" s="49">
        <v>0</v>
      </c>
      <c r="AO37" s="49">
        <v>0</v>
      </c>
      <c r="AP37" s="49">
        <v>1</v>
      </c>
      <c r="AQ37" s="49">
        <v>0</v>
      </c>
      <c r="AR37" s="49">
        <v>0</v>
      </c>
      <c r="AS37" s="49">
        <v>0</v>
      </c>
      <c r="AT37" s="49">
        <v>0</v>
      </c>
      <c r="AU37" s="49">
        <v>1</v>
      </c>
      <c r="AV37" s="49">
        <v>1</v>
      </c>
      <c r="AW37" s="49">
        <v>2</v>
      </c>
      <c r="AX37" s="49">
        <v>0</v>
      </c>
      <c r="AY37" s="49">
        <v>0</v>
      </c>
      <c r="AZ37" s="49">
        <v>0</v>
      </c>
      <c r="BA37" s="49">
        <v>0</v>
      </c>
      <c r="BB37" s="49">
        <v>0</v>
      </c>
      <c r="BC37" s="49">
        <v>0</v>
      </c>
      <c r="BD37" s="49">
        <v>1</v>
      </c>
      <c r="BE37" s="49">
        <v>1</v>
      </c>
      <c r="BF37" s="49">
        <v>0</v>
      </c>
      <c r="BG37" s="49">
        <v>0</v>
      </c>
      <c r="BH37" s="49">
        <v>0</v>
      </c>
      <c r="BI37" s="49">
        <v>0</v>
      </c>
      <c r="BJ37" s="49">
        <v>0</v>
      </c>
      <c r="BK37" s="49">
        <v>0</v>
      </c>
      <c r="BL37" s="5"/>
    </row>
    <row r="38" spans="1:64" ht="13.5" hidden="1" customHeight="1" x14ac:dyDescent="0.2">
      <c r="A38" s="6"/>
      <c r="C38" s="42" t="s">
        <v>59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>
        <v>1</v>
      </c>
      <c r="AB38" s="49">
        <v>0</v>
      </c>
      <c r="AC38" s="49">
        <v>1</v>
      </c>
      <c r="AD38" s="49">
        <v>1</v>
      </c>
      <c r="AE38" s="49">
        <v>2</v>
      </c>
      <c r="AF38" s="49">
        <v>1</v>
      </c>
      <c r="AG38" s="49">
        <v>1</v>
      </c>
      <c r="AH38" s="49">
        <v>2</v>
      </c>
      <c r="AI38" s="49">
        <v>5</v>
      </c>
      <c r="AJ38" s="49">
        <v>3</v>
      </c>
      <c r="AK38" s="49">
        <v>1</v>
      </c>
      <c r="AL38" s="49">
        <v>0</v>
      </c>
      <c r="AM38" s="49">
        <v>1</v>
      </c>
      <c r="AN38" s="49">
        <v>3</v>
      </c>
      <c r="AO38" s="49">
        <v>3</v>
      </c>
      <c r="AP38" s="49">
        <v>0</v>
      </c>
      <c r="AQ38" s="49">
        <v>4</v>
      </c>
      <c r="AR38" s="49">
        <v>1</v>
      </c>
      <c r="AS38" s="49">
        <v>2</v>
      </c>
      <c r="AT38" s="49">
        <v>0</v>
      </c>
      <c r="AU38" s="49">
        <v>3</v>
      </c>
      <c r="AV38" s="49">
        <v>1</v>
      </c>
      <c r="AW38" s="49">
        <v>5</v>
      </c>
      <c r="AX38" s="49">
        <v>0</v>
      </c>
      <c r="AY38" s="49">
        <v>1</v>
      </c>
      <c r="AZ38" s="49">
        <v>0</v>
      </c>
      <c r="BA38" s="49">
        <v>1</v>
      </c>
      <c r="BB38" s="49">
        <v>0</v>
      </c>
      <c r="BC38" s="49">
        <v>1</v>
      </c>
      <c r="BD38" s="49">
        <v>3</v>
      </c>
      <c r="BE38" s="49">
        <v>0</v>
      </c>
      <c r="BF38" s="49">
        <v>2</v>
      </c>
      <c r="BG38" s="49">
        <v>4</v>
      </c>
      <c r="BH38" s="49">
        <v>3</v>
      </c>
      <c r="BI38" s="49">
        <v>1</v>
      </c>
      <c r="BJ38" s="49">
        <v>2</v>
      </c>
      <c r="BK38" s="49">
        <v>0</v>
      </c>
      <c r="BL38" s="5"/>
    </row>
    <row r="39" spans="1:64" ht="13.5" customHeight="1" x14ac:dyDescent="0.2">
      <c r="A39" s="6"/>
      <c r="C39" s="7" t="s">
        <v>86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3">
        <f t="shared" ref="AA39:AK39" si="16">AA36+AA37+AA38</f>
        <v>1</v>
      </c>
      <c r="AB39" s="23">
        <f t="shared" si="16"/>
        <v>2</v>
      </c>
      <c r="AC39" s="23">
        <f t="shared" si="16"/>
        <v>2</v>
      </c>
      <c r="AD39" s="23">
        <f t="shared" si="16"/>
        <v>4</v>
      </c>
      <c r="AE39" s="23">
        <f t="shared" si="16"/>
        <v>4</v>
      </c>
      <c r="AF39" s="23">
        <f t="shared" si="16"/>
        <v>6</v>
      </c>
      <c r="AG39" s="23">
        <f t="shared" si="16"/>
        <v>5</v>
      </c>
      <c r="AH39" s="23">
        <f t="shared" si="16"/>
        <v>3</v>
      </c>
      <c r="AI39" s="23">
        <f t="shared" si="16"/>
        <v>10</v>
      </c>
      <c r="AJ39" s="23">
        <f t="shared" si="16"/>
        <v>4</v>
      </c>
      <c r="AK39" s="23">
        <f t="shared" si="16"/>
        <v>3</v>
      </c>
      <c r="AL39" s="23">
        <f>AL36+AL37+AL38</f>
        <v>2</v>
      </c>
      <c r="AM39" s="23">
        <f>AM34+AM36+AM37+AM38</f>
        <v>3</v>
      </c>
      <c r="AN39" s="23">
        <f t="shared" ref="AN39:AS39" si="17">AN34+AN35+AN36+AN37+AN38</f>
        <v>5</v>
      </c>
      <c r="AO39" s="23">
        <f t="shared" si="17"/>
        <v>6</v>
      </c>
      <c r="AP39" s="23">
        <f t="shared" si="17"/>
        <v>4</v>
      </c>
      <c r="AQ39" s="23">
        <f t="shared" si="17"/>
        <v>4</v>
      </c>
      <c r="AR39" s="23">
        <f t="shared" si="17"/>
        <v>3</v>
      </c>
      <c r="AS39" s="23">
        <f t="shared" si="17"/>
        <v>4</v>
      </c>
      <c r="AT39" s="23">
        <f>AT34+AT35+AT36+AT37+AT38</f>
        <v>3</v>
      </c>
      <c r="AU39" s="23">
        <f t="shared" ref="AU39:AW39" si="18">AU34+AU36+AU37+AU38</f>
        <v>5</v>
      </c>
      <c r="AV39" s="23">
        <f t="shared" si="18"/>
        <v>3</v>
      </c>
      <c r="AW39" s="23">
        <f t="shared" si="18"/>
        <v>8</v>
      </c>
      <c r="AX39" s="23">
        <f t="shared" ref="AX39:BD39" si="19">AX34+AX36+AX37+AX38</f>
        <v>5</v>
      </c>
      <c r="AY39" s="23">
        <f t="shared" si="19"/>
        <v>2</v>
      </c>
      <c r="AZ39" s="23">
        <f t="shared" si="19"/>
        <v>0</v>
      </c>
      <c r="BA39" s="23">
        <f t="shared" si="19"/>
        <v>3</v>
      </c>
      <c r="BB39" s="23">
        <f t="shared" si="19"/>
        <v>1</v>
      </c>
      <c r="BC39" s="23">
        <f t="shared" si="19"/>
        <v>1</v>
      </c>
      <c r="BD39" s="23">
        <f t="shared" si="19"/>
        <v>4</v>
      </c>
      <c r="BE39" s="23">
        <f t="shared" ref="BE39:BF39" si="20">BE34+BE36+BE37+BE38</f>
        <v>1</v>
      </c>
      <c r="BF39" s="23">
        <f t="shared" si="20"/>
        <v>2</v>
      </c>
      <c r="BG39" s="23">
        <f t="shared" ref="BG39:BH39" si="21">BG34+BG36+BG37+BG38</f>
        <v>4</v>
      </c>
      <c r="BH39" s="23">
        <f t="shared" si="21"/>
        <v>3</v>
      </c>
      <c r="BI39" s="23">
        <f t="shared" ref="BI39:BJ39" si="22">BI34+BI36+BI37+BI38</f>
        <v>1</v>
      </c>
      <c r="BJ39" s="23">
        <f t="shared" si="22"/>
        <v>2</v>
      </c>
      <c r="BK39" s="23">
        <f t="shared" ref="BK39" si="23">BK34+BK36+BK37+BK38</f>
        <v>1</v>
      </c>
      <c r="BL39" s="5"/>
    </row>
    <row r="40" spans="1:64" ht="13.5" hidden="1" customHeight="1" x14ac:dyDescent="0.2">
      <c r="A40" s="6"/>
      <c r="C40" s="7" t="s">
        <v>60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1">
        <v>0</v>
      </c>
      <c r="AH40" s="21">
        <v>0</v>
      </c>
      <c r="AI40" s="21">
        <v>0</v>
      </c>
      <c r="AJ40" s="21">
        <v>0</v>
      </c>
      <c r="AK40" s="21">
        <v>0</v>
      </c>
      <c r="AL40" s="21">
        <v>0</v>
      </c>
      <c r="AM40" s="21">
        <v>0</v>
      </c>
      <c r="AN40" s="21">
        <v>0</v>
      </c>
      <c r="AO40" s="23">
        <v>0</v>
      </c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5"/>
    </row>
    <row r="41" spans="1:64" ht="13.5" customHeight="1" x14ac:dyDescent="0.2">
      <c r="A41" s="6"/>
      <c r="C41" s="7" t="s">
        <v>89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>
        <v>12</v>
      </c>
      <c r="AB41" s="21">
        <v>9</v>
      </c>
      <c r="AC41" s="21">
        <v>14</v>
      </c>
      <c r="AD41" s="21">
        <v>6</v>
      </c>
      <c r="AE41" s="21">
        <v>8</v>
      </c>
      <c r="AF41" s="21">
        <v>7</v>
      </c>
      <c r="AG41" s="21">
        <v>10</v>
      </c>
      <c r="AH41" s="21">
        <v>5</v>
      </c>
      <c r="AI41" s="21">
        <v>8</v>
      </c>
      <c r="AJ41" s="21">
        <v>6</v>
      </c>
      <c r="AK41" s="21">
        <v>24</v>
      </c>
      <c r="AL41" s="21">
        <v>17</v>
      </c>
      <c r="AM41" s="21">
        <v>11</v>
      </c>
      <c r="AN41" s="21">
        <v>21</v>
      </c>
      <c r="AO41" s="21">
        <v>15</v>
      </c>
      <c r="AP41" s="21">
        <v>31</v>
      </c>
      <c r="AQ41" s="21">
        <v>20</v>
      </c>
      <c r="AR41" s="21">
        <v>17</v>
      </c>
      <c r="AS41" s="21">
        <v>19</v>
      </c>
      <c r="AT41" s="23">
        <v>12</v>
      </c>
      <c r="AU41" s="23">
        <v>14</v>
      </c>
      <c r="AV41" s="23">
        <v>12</v>
      </c>
      <c r="AW41" s="23">
        <v>31</v>
      </c>
      <c r="AX41" s="23">
        <v>9</v>
      </c>
      <c r="AY41" s="23">
        <v>32</v>
      </c>
      <c r="AZ41" s="23">
        <v>12</v>
      </c>
      <c r="BA41" s="23">
        <v>41</v>
      </c>
      <c r="BB41" s="23">
        <v>29</v>
      </c>
      <c r="BC41" s="23">
        <v>21</v>
      </c>
      <c r="BD41" s="23">
        <v>11</v>
      </c>
      <c r="BE41" s="23">
        <v>29</v>
      </c>
      <c r="BF41" s="23">
        <v>11</v>
      </c>
      <c r="BG41" s="23">
        <v>18</v>
      </c>
      <c r="BH41" s="23">
        <v>7</v>
      </c>
      <c r="BI41" s="23">
        <v>16</v>
      </c>
      <c r="BJ41" s="23">
        <v>9</v>
      </c>
      <c r="BK41" s="23">
        <v>8</v>
      </c>
      <c r="BL41" s="5"/>
    </row>
    <row r="42" spans="1:64" ht="13.5" customHeight="1" x14ac:dyDescent="0.2">
      <c r="A42" s="6"/>
      <c r="C42" s="7" t="s">
        <v>61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>
        <v>11</v>
      </c>
      <c r="AB42" s="21">
        <v>1</v>
      </c>
      <c r="AC42" s="21">
        <v>4</v>
      </c>
      <c r="AD42" s="21">
        <v>0</v>
      </c>
      <c r="AE42" s="21">
        <v>0</v>
      </c>
      <c r="AF42" s="21">
        <v>4</v>
      </c>
      <c r="AG42" s="21">
        <v>4</v>
      </c>
      <c r="AH42" s="21">
        <v>5</v>
      </c>
      <c r="AI42" s="21">
        <v>0</v>
      </c>
      <c r="AJ42" s="21">
        <v>2</v>
      </c>
      <c r="AK42" s="21">
        <v>2</v>
      </c>
      <c r="AL42" s="21">
        <v>6</v>
      </c>
      <c r="AM42" s="21">
        <v>2</v>
      </c>
      <c r="AN42" s="21">
        <v>1</v>
      </c>
      <c r="AO42" s="21">
        <v>8</v>
      </c>
      <c r="AP42" s="21">
        <v>5</v>
      </c>
      <c r="AQ42" s="21">
        <v>7</v>
      </c>
      <c r="AR42" s="21">
        <v>8</v>
      </c>
      <c r="AS42" s="21">
        <v>8</v>
      </c>
      <c r="AT42" s="21">
        <v>3</v>
      </c>
      <c r="AU42" s="21">
        <v>10</v>
      </c>
      <c r="AV42" s="21">
        <v>13</v>
      </c>
      <c r="AW42" s="21">
        <v>9</v>
      </c>
      <c r="AX42" s="21">
        <v>5</v>
      </c>
      <c r="AY42" s="21">
        <v>9</v>
      </c>
      <c r="AZ42" s="21">
        <v>8</v>
      </c>
      <c r="BA42" s="21">
        <v>8</v>
      </c>
      <c r="BB42" s="21">
        <v>8</v>
      </c>
      <c r="BC42" s="21">
        <v>7</v>
      </c>
      <c r="BD42" s="21">
        <v>7</v>
      </c>
      <c r="BE42" s="21">
        <v>9</v>
      </c>
      <c r="BF42" s="21">
        <v>9</v>
      </c>
      <c r="BG42" s="21">
        <v>7</v>
      </c>
      <c r="BH42" s="21">
        <v>1</v>
      </c>
      <c r="BI42" s="21">
        <v>7</v>
      </c>
      <c r="BJ42" s="21">
        <v>3</v>
      </c>
      <c r="BK42" s="21">
        <v>2</v>
      </c>
      <c r="BL42" s="5"/>
    </row>
    <row r="43" spans="1:64" ht="13.5" customHeight="1" x14ac:dyDescent="0.2">
      <c r="A43" s="6"/>
      <c r="C43" s="7" t="s">
        <v>62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>
        <v>30</v>
      </c>
      <c r="AB43" s="21">
        <v>60</v>
      </c>
      <c r="AC43" s="21">
        <v>57</v>
      </c>
      <c r="AD43" s="21">
        <v>61</v>
      </c>
      <c r="AE43" s="21">
        <v>76</v>
      </c>
      <c r="AF43" s="21">
        <v>103</v>
      </c>
      <c r="AG43" s="21">
        <v>126</v>
      </c>
      <c r="AH43" s="21">
        <v>102</v>
      </c>
      <c r="AI43" s="21">
        <v>119</v>
      </c>
      <c r="AJ43" s="21">
        <v>129</v>
      </c>
      <c r="AK43" s="21">
        <v>147</v>
      </c>
      <c r="AL43" s="21">
        <v>143</v>
      </c>
      <c r="AM43" s="21">
        <v>151</v>
      </c>
      <c r="AN43" s="21">
        <v>140</v>
      </c>
      <c r="AO43" s="21">
        <v>140</v>
      </c>
      <c r="AP43" s="21">
        <v>168</v>
      </c>
      <c r="AQ43" s="21">
        <v>181</v>
      </c>
      <c r="AR43" s="21">
        <v>186</v>
      </c>
      <c r="AS43" s="21">
        <v>199</v>
      </c>
      <c r="AT43" s="21">
        <v>222</v>
      </c>
      <c r="AU43" s="21">
        <v>174</v>
      </c>
      <c r="AV43" s="21">
        <v>188</v>
      </c>
      <c r="AW43" s="21">
        <v>204</v>
      </c>
      <c r="AX43" s="21">
        <v>234</v>
      </c>
      <c r="AY43" s="21">
        <v>202</v>
      </c>
      <c r="AZ43" s="21">
        <v>233</v>
      </c>
      <c r="BA43" s="21">
        <v>200</v>
      </c>
      <c r="BB43" s="21">
        <v>215</v>
      </c>
      <c r="BC43" s="21">
        <v>225</v>
      </c>
      <c r="BD43" s="21">
        <v>196</v>
      </c>
      <c r="BE43" s="21">
        <v>161</v>
      </c>
      <c r="BF43" s="21">
        <v>190</v>
      </c>
      <c r="BG43" s="21">
        <v>153</v>
      </c>
      <c r="BH43" s="21">
        <v>143</v>
      </c>
      <c r="BI43" s="21">
        <v>153</v>
      </c>
      <c r="BJ43" s="21">
        <v>123</v>
      </c>
      <c r="BK43" s="21">
        <v>138</v>
      </c>
      <c r="BL43" s="5"/>
    </row>
    <row r="44" spans="1:64" ht="13.5" hidden="1" customHeight="1" x14ac:dyDescent="0.2">
      <c r="A44" s="6"/>
      <c r="C44" s="42" t="s">
        <v>63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>
        <v>236</v>
      </c>
      <c r="AB44" s="49">
        <v>219</v>
      </c>
      <c r="AC44" s="49">
        <v>223</v>
      </c>
      <c r="AD44" s="49">
        <v>196</v>
      </c>
      <c r="AE44" s="49">
        <v>201</v>
      </c>
      <c r="AF44" s="49">
        <v>179</v>
      </c>
      <c r="AG44" s="49">
        <v>195</v>
      </c>
      <c r="AH44" s="49">
        <v>172</v>
      </c>
      <c r="AI44" s="49">
        <v>198</v>
      </c>
      <c r="AJ44" s="49">
        <v>192</v>
      </c>
      <c r="AK44" s="49">
        <v>180</v>
      </c>
      <c r="AL44" s="49">
        <v>162</v>
      </c>
      <c r="AM44" s="49">
        <v>175</v>
      </c>
      <c r="AN44" s="49">
        <v>191</v>
      </c>
      <c r="AO44" s="49">
        <v>162</v>
      </c>
      <c r="AP44" s="49">
        <v>177</v>
      </c>
      <c r="AQ44" s="49">
        <v>182</v>
      </c>
      <c r="AR44" s="49">
        <v>171</v>
      </c>
      <c r="AS44" s="49">
        <v>187</v>
      </c>
      <c r="AT44" s="49">
        <v>175</v>
      </c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5"/>
    </row>
    <row r="45" spans="1:64" ht="13.5" hidden="1" customHeight="1" x14ac:dyDescent="0.2">
      <c r="A45" s="6"/>
      <c r="C45" s="42" t="s">
        <v>64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>
        <v>103</v>
      </c>
      <c r="AB45" s="49">
        <v>105</v>
      </c>
      <c r="AC45" s="49">
        <v>114</v>
      </c>
      <c r="AD45" s="49">
        <v>100</v>
      </c>
      <c r="AE45" s="49">
        <v>149</v>
      </c>
      <c r="AF45" s="49">
        <v>207</v>
      </c>
      <c r="AG45" s="49">
        <v>139</v>
      </c>
      <c r="AH45" s="49">
        <v>119</v>
      </c>
      <c r="AI45" s="49">
        <v>119</v>
      </c>
      <c r="AJ45" s="49">
        <v>123</v>
      </c>
      <c r="AK45" s="49">
        <v>139</v>
      </c>
      <c r="AL45" s="49">
        <v>133</v>
      </c>
      <c r="AM45" s="49">
        <v>113</v>
      </c>
      <c r="AN45" s="49">
        <v>136</v>
      </c>
      <c r="AO45" s="49">
        <v>168</v>
      </c>
      <c r="AP45" s="49">
        <v>151</v>
      </c>
      <c r="AQ45" s="49">
        <v>135</v>
      </c>
      <c r="AR45" s="49">
        <v>142</v>
      </c>
      <c r="AS45" s="49">
        <v>165</v>
      </c>
      <c r="AT45" s="49">
        <v>139</v>
      </c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5"/>
    </row>
    <row r="46" spans="1:64" ht="13.5" hidden="1" customHeight="1" x14ac:dyDescent="0.2">
      <c r="A46" s="6"/>
      <c r="C46" s="42" t="s">
        <v>65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>
        <f>329+7</f>
        <v>336</v>
      </c>
      <c r="AB46" s="49">
        <f>297+3</f>
        <v>300</v>
      </c>
      <c r="AC46" s="49">
        <f>296+4</f>
        <v>300</v>
      </c>
      <c r="AD46" s="49">
        <v>317</v>
      </c>
      <c r="AE46" s="49">
        <f>281+14</f>
        <v>295</v>
      </c>
      <c r="AF46" s="49">
        <v>312</v>
      </c>
      <c r="AG46" s="49">
        <v>330</v>
      </c>
      <c r="AH46" s="49">
        <v>276</v>
      </c>
      <c r="AI46" s="49">
        <v>305</v>
      </c>
      <c r="AJ46" s="49">
        <v>277</v>
      </c>
      <c r="AK46" s="49">
        <f>319+17</f>
        <v>336</v>
      </c>
      <c r="AL46" s="49">
        <v>324</v>
      </c>
      <c r="AM46" s="49">
        <f>299+11</f>
        <v>310</v>
      </c>
      <c r="AN46" s="49">
        <f>287+13</f>
        <v>300</v>
      </c>
      <c r="AO46" s="49">
        <f>279+4</f>
        <v>283</v>
      </c>
      <c r="AP46" s="49">
        <f>304+3</f>
        <v>307</v>
      </c>
      <c r="AQ46" s="49">
        <f>310+4</f>
        <v>314</v>
      </c>
      <c r="AR46" s="49">
        <f>313+3</f>
        <v>316</v>
      </c>
      <c r="AS46" s="49">
        <f>304+6</f>
        <v>310</v>
      </c>
      <c r="AT46" s="49">
        <f>273+4</f>
        <v>277</v>
      </c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5"/>
    </row>
    <row r="47" spans="1:64" ht="13.5" customHeight="1" x14ac:dyDescent="0.2">
      <c r="A47" s="6"/>
      <c r="C47" s="7" t="s">
        <v>66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>
        <f t="shared" ref="AA47:AS47" si="24">AA44+AA45+AA46</f>
        <v>675</v>
      </c>
      <c r="AB47" s="21">
        <f t="shared" si="24"/>
        <v>624</v>
      </c>
      <c r="AC47" s="21">
        <f t="shared" si="24"/>
        <v>637</v>
      </c>
      <c r="AD47" s="21">
        <f t="shared" si="24"/>
        <v>613</v>
      </c>
      <c r="AE47" s="21">
        <f t="shared" si="24"/>
        <v>645</v>
      </c>
      <c r="AF47" s="21">
        <f t="shared" si="24"/>
        <v>698</v>
      </c>
      <c r="AG47" s="21">
        <f t="shared" si="24"/>
        <v>664</v>
      </c>
      <c r="AH47" s="21">
        <f t="shared" si="24"/>
        <v>567</v>
      </c>
      <c r="AI47" s="21">
        <f t="shared" si="24"/>
        <v>622</v>
      </c>
      <c r="AJ47" s="21">
        <f t="shared" si="24"/>
        <v>592</v>
      </c>
      <c r="AK47" s="21">
        <f t="shared" si="24"/>
        <v>655</v>
      </c>
      <c r="AL47" s="21">
        <f t="shared" si="24"/>
        <v>619</v>
      </c>
      <c r="AM47" s="21">
        <f t="shared" si="24"/>
        <v>598</v>
      </c>
      <c r="AN47" s="21">
        <f t="shared" si="24"/>
        <v>627</v>
      </c>
      <c r="AO47" s="21">
        <f t="shared" si="24"/>
        <v>613</v>
      </c>
      <c r="AP47" s="21">
        <f t="shared" si="24"/>
        <v>635</v>
      </c>
      <c r="AQ47" s="21">
        <f t="shared" si="24"/>
        <v>631</v>
      </c>
      <c r="AR47" s="21">
        <f t="shared" si="24"/>
        <v>629</v>
      </c>
      <c r="AS47" s="21">
        <f t="shared" si="24"/>
        <v>662</v>
      </c>
      <c r="AT47" s="21">
        <f>AT44+AT45+AT46</f>
        <v>591</v>
      </c>
      <c r="AU47" s="21">
        <v>576</v>
      </c>
      <c r="AV47" s="21">
        <v>665</v>
      </c>
      <c r="AW47" s="21">
        <v>687</v>
      </c>
      <c r="AX47" s="21">
        <v>683</v>
      </c>
      <c r="AY47" s="21">
        <v>637</v>
      </c>
      <c r="AZ47" s="21">
        <v>549</v>
      </c>
      <c r="BA47" s="21">
        <v>513</v>
      </c>
      <c r="BB47" s="21">
        <v>556</v>
      </c>
      <c r="BC47" s="21">
        <v>499</v>
      </c>
      <c r="BD47" s="21">
        <v>496</v>
      </c>
      <c r="BE47" s="21">
        <v>433</v>
      </c>
      <c r="BF47" s="21">
        <v>413</v>
      </c>
      <c r="BG47" s="21">
        <v>334</v>
      </c>
      <c r="BH47" s="21">
        <v>335</v>
      </c>
      <c r="BI47" s="21">
        <v>340</v>
      </c>
      <c r="BJ47" s="21">
        <v>277</v>
      </c>
      <c r="BK47" s="21">
        <v>275</v>
      </c>
      <c r="BL47" s="5"/>
    </row>
    <row r="48" spans="1:64" ht="13.5" customHeight="1" x14ac:dyDescent="0.2">
      <c r="A48" s="6"/>
      <c r="C48" s="7" t="s">
        <v>67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>
        <v>0</v>
      </c>
      <c r="AB48" s="21">
        <v>0</v>
      </c>
      <c r="AC48" s="21">
        <v>1</v>
      </c>
      <c r="AD48" s="21">
        <v>0</v>
      </c>
      <c r="AE48" s="21">
        <v>3</v>
      </c>
      <c r="AF48" s="21">
        <v>2</v>
      </c>
      <c r="AG48" s="21">
        <v>1</v>
      </c>
      <c r="AH48" s="21">
        <v>0</v>
      </c>
      <c r="AI48" s="21">
        <v>1</v>
      </c>
      <c r="AJ48" s="21">
        <v>2</v>
      </c>
      <c r="AK48" s="21">
        <v>0</v>
      </c>
      <c r="AL48" s="21">
        <v>1</v>
      </c>
      <c r="AM48" s="21">
        <v>1</v>
      </c>
      <c r="AN48" s="21">
        <v>3</v>
      </c>
      <c r="AO48" s="21">
        <v>2</v>
      </c>
      <c r="AP48" s="21">
        <v>0</v>
      </c>
      <c r="AQ48" s="21">
        <v>4</v>
      </c>
      <c r="AR48" s="21">
        <v>1</v>
      </c>
      <c r="AS48" s="21">
        <v>0</v>
      </c>
      <c r="AT48" s="21">
        <v>0</v>
      </c>
      <c r="AU48" s="21">
        <v>2</v>
      </c>
      <c r="AV48" s="21">
        <v>3</v>
      </c>
      <c r="AW48" s="21">
        <v>1</v>
      </c>
      <c r="AX48" s="21">
        <v>1</v>
      </c>
      <c r="AY48" s="21">
        <v>1</v>
      </c>
      <c r="AZ48" s="21">
        <v>1</v>
      </c>
      <c r="BA48" s="21">
        <v>0</v>
      </c>
      <c r="BB48" s="21">
        <v>0</v>
      </c>
      <c r="BC48" s="21">
        <v>1</v>
      </c>
      <c r="BD48" s="21">
        <v>1</v>
      </c>
      <c r="BE48" s="21">
        <v>0</v>
      </c>
      <c r="BF48" s="21">
        <v>0</v>
      </c>
      <c r="BG48" s="21">
        <v>1</v>
      </c>
      <c r="BH48" s="21">
        <v>0</v>
      </c>
      <c r="BI48" s="21">
        <v>1</v>
      </c>
      <c r="BJ48" s="21">
        <v>1</v>
      </c>
      <c r="BK48" s="21">
        <v>1</v>
      </c>
      <c r="BL48" s="5"/>
    </row>
    <row r="49" spans="1:64" ht="13.5" customHeight="1" x14ac:dyDescent="0.2">
      <c r="A49" s="6"/>
      <c r="C49" s="7" t="s">
        <v>68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>
        <v>3</v>
      </c>
      <c r="AB49" s="21">
        <v>1</v>
      </c>
      <c r="AC49" s="21">
        <v>2</v>
      </c>
      <c r="AD49" s="21">
        <v>1</v>
      </c>
      <c r="AE49" s="21">
        <v>3</v>
      </c>
      <c r="AF49" s="21">
        <v>1</v>
      </c>
      <c r="AG49" s="21">
        <v>1</v>
      </c>
      <c r="AH49" s="21">
        <v>2</v>
      </c>
      <c r="AI49" s="21">
        <v>3</v>
      </c>
      <c r="AJ49" s="21">
        <v>2</v>
      </c>
      <c r="AK49" s="21">
        <v>4</v>
      </c>
      <c r="AL49" s="21">
        <v>4</v>
      </c>
      <c r="AM49" s="21">
        <v>4</v>
      </c>
      <c r="AN49" s="21">
        <v>2</v>
      </c>
      <c r="AO49" s="21">
        <v>2</v>
      </c>
      <c r="AP49" s="21">
        <v>5</v>
      </c>
      <c r="AQ49" s="21">
        <v>1</v>
      </c>
      <c r="AR49" s="21">
        <v>4</v>
      </c>
      <c r="AS49" s="21">
        <v>1</v>
      </c>
      <c r="AT49" s="21">
        <v>3</v>
      </c>
      <c r="AU49" s="21">
        <v>3</v>
      </c>
      <c r="AV49" s="21">
        <v>1</v>
      </c>
      <c r="AW49" s="21">
        <v>2</v>
      </c>
      <c r="AX49" s="21">
        <v>1</v>
      </c>
      <c r="AY49" s="21">
        <v>0</v>
      </c>
      <c r="AZ49" s="21">
        <v>2</v>
      </c>
      <c r="BA49" s="21">
        <v>4</v>
      </c>
      <c r="BB49" s="21">
        <v>2</v>
      </c>
      <c r="BC49" s="21">
        <v>3</v>
      </c>
      <c r="BD49" s="21">
        <v>3</v>
      </c>
      <c r="BE49" s="21">
        <v>2</v>
      </c>
      <c r="BF49" s="21">
        <v>3</v>
      </c>
      <c r="BG49" s="21">
        <v>0</v>
      </c>
      <c r="BH49" s="21">
        <v>1</v>
      </c>
      <c r="BI49" s="21">
        <v>5</v>
      </c>
      <c r="BJ49" s="21">
        <v>3</v>
      </c>
      <c r="BK49" s="21">
        <v>3</v>
      </c>
      <c r="BL49" s="5"/>
    </row>
    <row r="50" spans="1:64" ht="13.5" customHeight="1" x14ac:dyDescent="0.2">
      <c r="A50" s="6"/>
      <c r="C50" s="7" t="s">
        <v>69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>
        <v>0</v>
      </c>
      <c r="AB50" s="21">
        <v>0</v>
      </c>
      <c r="AC50" s="21">
        <v>0</v>
      </c>
      <c r="AD50" s="21">
        <v>0</v>
      </c>
      <c r="AE50" s="21">
        <v>0</v>
      </c>
      <c r="AF50" s="21">
        <v>1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1</v>
      </c>
      <c r="AM50" s="21">
        <v>0</v>
      </c>
      <c r="AN50" s="21">
        <v>0</v>
      </c>
      <c r="AO50" s="21">
        <v>0</v>
      </c>
      <c r="AP50" s="21">
        <v>0</v>
      </c>
      <c r="AQ50" s="21">
        <v>1</v>
      </c>
      <c r="AR50" s="21">
        <v>0</v>
      </c>
      <c r="AS50" s="21">
        <v>0</v>
      </c>
      <c r="AT50" s="21">
        <v>0</v>
      </c>
      <c r="AU50" s="21">
        <v>1</v>
      </c>
      <c r="AV50" s="21">
        <v>0</v>
      </c>
      <c r="AW50" s="21">
        <v>0</v>
      </c>
      <c r="AX50" s="21">
        <v>1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1</v>
      </c>
      <c r="BG50" s="21">
        <v>2</v>
      </c>
      <c r="BH50" s="21">
        <v>0</v>
      </c>
      <c r="BI50" s="21">
        <v>0</v>
      </c>
      <c r="BJ50" s="21">
        <v>0</v>
      </c>
      <c r="BK50" s="21">
        <v>0</v>
      </c>
      <c r="BL50" s="5"/>
    </row>
    <row r="51" spans="1:64" ht="13.5" customHeight="1" x14ac:dyDescent="0.2">
      <c r="A51" s="6"/>
      <c r="C51" s="7" t="s">
        <v>104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2">
        <v>1</v>
      </c>
      <c r="AQ51" s="22">
        <v>1</v>
      </c>
      <c r="AR51" s="22">
        <v>0</v>
      </c>
      <c r="AS51" s="22">
        <v>0</v>
      </c>
      <c r="AT51" s="22">
        <v>0</v>
      </c>
      <c r="AU51" s="22">
        <v>0</v>
      </c>
      <c r="AV51" s="22">
        <v>0</v>
      </c>
      <c r="AW51" s="22">
        <v>0</v>
      </c>
      <c r="AX51" s="22">
        <v>1</v>
      </c>
      <c r="AY51" s="22">
        <v>0</v>
      </c>
      <c r="AZ51" s="22">
        <v>2</v>
      </c>
      <c r="BA51" s="22">
        <v>0</v>
      </c>
      <c r="BB51" s="22">
        <v>0</v>
      </c>
      <c r="BC51" s="22">
        <v>1</v>
      </c>
      <c r="BD51" s="22">
        <v>1</v>
      </c>
      <c r="BE51" s="22">
        <v>1</v>
      </c>
      <c r="BF51" s="22">
        <v>1</v>
      </c>
      <c r="BG51" s="22">
        <v>2</v>
      </c>
      <c r="BH51" s="22">
        <v>0</v>
      </c>
      <c r="BI51" s="22">
        <v>0</v>
      </c>
      <c r="BJ51" s="22">
        <v>1</v>
      </c>
      <c r="BK51" s="22">
        <v>1</v>
      </c>
      <c r="BL51" s="5"/>
    </row>
    <row r="52" spans="1:64" ht="13.5" customHeight="1" x14ac:dyDescent="0.2">
      <c r="A52" s="6"/>
      <c r="D52" s="21">
        <v>223</v>
      </c>
      <c r="E52" s="21">
        <v>232</v>
      </c>
      <c r="F52" s="21">
        <v>271</v>
      </c>
      <c r="G52" s="21">
        <v>431</v>
      </c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>
        <f t="shared" ref="AA52:AN52" si="25">SUM(AA30:AA50)-AA39-AA47</f>
        <v>789</v>
      </c>
      <c r="AB52" s="21">
        <f t="shared" si="25"/>
        <v>757</v>
      </c>
      <c r="AC52" s="21">
        <f t="shared" si="25"/>
        <v>781</v>
      </c>
      <c r="AD52" s="21">
        <f t="shared" si="25"/>
        <v>735</v>
      </c>
      <c r="AE52" s="21">
        <f t="shared" si="25"/>
        <v>802</v>
      </c>
      <c r="AF52" s="21">
        <f t="shared" si="25"/>
        <v>883</v>
      </c>
      <c r="AG52" s="21">
        <f t="shared" si="25"/>
        <v>861</v>
      </c>
      <c r="AH52" s="21">
        <f t="shared" si="25"/>
        <v>735</v>
      </c>
      <c r="AI52" s="21">
        <f t="shared" si="25"/>
        <v>823</v>
      </c>
      <c r="AJ52" s="21">
        <f t="shared" si="25"/>
        <v>806</v>
      </c>
      <c r="AK52" s="21">
        <f t="shared" si="25"/>
        <v>907</v>
      </c>
      <c r="AL52" s="21">
        <f t="shared" si="25"/>
        <v>867</v>
      </c>
      <c r="AM52" s="21">
        <f t="shared" si="25"/>
        <v>850</v>
      </c>
      <c r="AN52" s="21">
        <f t="shared" si="25"/>
        <v>876</v>
      </c>
      <c r="AO52" s="21">
        <f>SUM(AO30:AO50)-AO39-AO47</f>
        <v>871</v>
      </c>
      <c r="AP52" s="21">
        <f t="shared" ref="AP52:AS52" si="26">SUM(AP29:AP51)-AP39-AP47</f>
        <v>932</v>
      </c>
      <c r="AQ52" s="21">
        <f t="shared" si="26"/>
        <v>955</v>
      </c>
      <c r="AR52" s="21">
        <f t="shared" si="26"/>
        <v>925</v>
      </c>
      <c r="AS52" s="21">
        <f t="shared" si="26"/>
        <v>991</v>
      </c>
      <c r="AT52" s="21">
        <f>SUM(AT29:AT51)-AT39-AT47</f>
        <v>914</v>
      </c>
      <c r="AU52" s="21">
        <f t="shared" ref="AU52:AW52" si="27">SUM(AU29:AU51)-AU39</f>
        <v>859</v>
      </c>
      <c r="AV52" s="21">
        <f t="shared" si="27"/>
        <v>985</v>
      </c>
      <c r="AW52" s="21">
        <f t="shared" si="27"/>
        <v>1045</v>
      </c>
      <c r="AX52" s="21">
        <f t="shared" ref="AX52:BC52" si="28">SUM(AX29:AX51)-AX39</f>
        <v>1041</v>
      </c>
      <c r="AY52" s="21">
        <f t="shared" si="28"/>
        <v>986</v>
      </c>
      <c r="AZ52" s="21">
        <f t="shared" si="28"/>
        <v>905</v>
      </c>
      <c r="BA52" s="21">
        <f t="shared" si="28"/>
        <v>857</v>
      </c>
      <c r="BB52" s="21">
        <f t="shared" si="28"/>
        <v>896</v>
      </c>
      <c r="BC52" s="21">
        <f t="shared" si="28"/>
        <v>854</v>
      </c>
      <c r="BD52" s="21">
        <f t="shared" ref="BD52:BE52" si="29">SUM(BD29:BD51)-BD39</f>
        <v>807</v>
      </c>
      <c r="BE52" s="21">
        <f t="shared" si="29"/>
        <v>713</v>
      </c>
      <c r="BF52" s="21">
        <f t="shared" ref="BF52:BG52" si="30">SUM(BF29:BF51)-BF39</f>
        <v>718</v>
      </c>
      <c r="BG52" s="21">
        <f t="shared" si="30"/>
        <v>587</v>
      </c>
      <c r="BH52" s="21">
        <f t="shared" ref="BH52:BI52" si="31">SUM(BH29:BH51)-BH39</f>
        <v>551</v>
      </c>
      <c r="BI52" s="21">
        <f t="shared" si="31"/>
        <v>597</v>
      </c>
      <c r="BJ52" s="21">
        <f t="shared" ref="BJ52:BK52" si="32">SUM(BJ29:BJ51)-BJ39</f>
        <v>483</v>
      </c>
      <c r="BK52" s="21">
        <f t="shared" si="32"/>
        <v>486</v>
      </c>
      <c r="BL52" s="5"/>
    </row>
    <row r="53" spans="1:64" ht="13.5" customHeight="1" x14ac:dyDescent="0.2">
      <c r="A53" s="6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5"/>
    </row>
    <row r="54" spans="1:64" ht="13.5" customHeight="1" x14ac:dyDescent="0.2">
      <c r="A54" s="6"/>
      <c r="B54" s="46" t="s">
        <v>85</v>
      </c>
      <c r="C54" s="47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5"/>
    </row>
    <row r="55" spans="1:64" ht="13.5" customHeight="1" x14ac:dyDescent="0.2">
      <c r="A55" s="6"/>
      <c r="C55" s="4" t="s">
        <v>70</v>
      </c>
      <c r="D55" s="21">
        <v>495</v>
      </c>
      <c r="E55" s="21">
        <v>524</v>
      </c>
      <c r="F55" s="21">
        <v>555</v>
      </c>
      <c r="G55" s="21">
        <v>780</v>
      </c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>
        <f t="shared" ref="AA55:AI55" si="33">AA14+AA26+AA52</f>
        <v>1193</v>
      </c>
      <c r="AB55" s="21">
        <f t="shared" si="33"/>
        <v>1157</v>
      </c>
      <c r="AC55" s="21">
        <f t="shared" si="33"/>
        <v>1145</v>
      </c>
      <c r="AD55" s="21">
        <f t="shared" si="33"/>
        <v>1025</v>
      </c>
      <c r="AE55" s="21">
        <f t="shared" si="33"/>
        <v>1098</v>
      </c>
      <c r="AF55" s="21">
        <f t="shared" si="33"/>
        <v>1211</v>
      </c>
      <c r="AG55" s="21">
        <f t="shared" si="33"/>
        <v>1145</v>
      </c>
      <c r="AH55" s="21">
        <f t="shared" si="33"/>
        <v>1059</v>
      </c>
      <c r="AI55" s="21">
        <f t="shared" si="33"/>
        <v>1125</v>
      </c>
      <c r="AJ55" s="21">
        <f t="shared" ref="AJ55:AX55" si="34">AJ14+AJ26+AJ52</f>
        <v>1094</v>
      </c>
      <c r="AK55" s="21">
        <f t="shared" si="34"/>
        <v>1178</v>
      </c>
      <c r="AL55" s="21">
        <f t="shared" si="34"/>
        <v>1215</v>
      </c>
      <c r="AM55" s="21">
        <f t="shared" si="34"/>
        <v>1147</v>
      </c>
      <c r="AN55" s="21">
        <f>AN14+AN26+AN52</f>
        <v>1147</v>
      </c>
      <c r="AO55" s="21">
        <f t="shared" si="34"/>
        <v>1153</v>
      </c>
      <c r="AP55" s="21">
        <f t="shared" si="34"/>
        <v>1234</v>
      </c>
      <c r="AQ55" s="21">
        <f t="shared" si="34"/>
        <v>1221</v>
      </c>
      <c r="AR55" s="21">
        <f t="shared" si="34"/>
        <v>1210</v>
      </c>
      <c r="AS55" s="21">
        <f t="shared" si="34"/>
        <v>1302</v>
      </c>
      <c r="AT55" s="21">
        <f t="shared" si="34"/>
        <v>1203</v>
      </c>
      <c r="AU55" s="21">
        <f t="shared" si="34"/>
        <v>1181</v>
      </c>
      <c r="AV55" s="21">
        <f t="shared" si="34"/>
        <v>1278</v>
      </c>
      <c r="AW55" s="21">
        <f t="shared" si="34"/>
        <v>1327</v>
      </c>
      <c r="AX55" s="21">
        <f t="shared" si="34"/>
        <v>1342</v>
      </c>
      <c r="AY55" s="21">
        <f t="shared" ref="AY55:BD55" si="35">AY14+AY26+AY52</f>
        <v>1262</v>
      </c>
      <c r="AZ55" s="21">
        <f t="shared" si="35"/>
        <v>1187</v>
      </c>
      <c r="BA55" s="21">
        <f t="shared" si="35"/>
        <v>1078</v>
      </c>
      <c r="BB55" s="21">
        <f t="shared" si="35"/>
        <v>1129</v>
      </c>
      <c r="BC55" s="21">
        <f t="shared" si="35"/>
        <v>1098</v>
      </c>
      <c r="BD55" s="21">
        <f t="shared" si="35"/>
        <v>1023</v>
      </c>
      <c r="BE55" s="21">
        <f t="shared" ref="BE55:BF55" si="36">BE14+BE26+BE52</f>
        <v>892</v>
      </c>
      <c r="BF55" s="21">
        <f t="shared" si="36"/>
        <v>855</v>
      </c>
      <c r="BG55" s="21">
        <f>BG14+BG26+BG52</f>
        <v>728</v>
      </c>
      <c r="BH55" s="21">
        <f>BH14+BH26+BH52</f>
        <v>706</v>
      </c>
      <c r="BI55" s="21">
        <f>BI14+BI26+BI52</f>
        <v>692</v>
      </c>
      <c r="BJ55" s="21">
        <f>BJ14+BJ26+BJ52</f>
        <v>603</v>
      </c>
      <c r="BK55" s="21">
        <f>BK14+BK26+BK52</f>
        <v>566</v>
      </c>
      <c r="BL55" s="5"/>
    </row>
    <row r="56" spans="1:64" ht="6.75" customHeight="1" x14ac:dyDescent="0.2">
      <c r="A56" s="6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5"/>
    </row>
    <row r="57" spans="1:64" ht="13.5" customHeight="1" x14ac:dyDescent="0.2">
      <c r="A57" s="6"/>
      <c r="C57" s="7" t="s">
        <v>71</v>
      </c>
      <c r="D57" s="21">
        <v>806</v>
      </c>
      <c r="E57" s="21">
        <v>861</v>
      </c>
      <c r="F57" s="21">
        <v>896</v>
      </c>
      <c r="G57" s="21">
        <v>1090</v>
      </c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>
        <v>1420</v>
      </c>
      <c r="AB57" s="21">
        <v>1380</v>
      </c>
      <c r="AC57" s="21">
        <v>1393</v>
      </c>
      <c r="AD57" s="21">
        <v>1198</v>
      </c>
      <c r="AE57" s="21">
        <v>1286</v>
      </c>
      <c r="AF57" s="21">
        <v>1607</v>
      </c>
      <c r="AG57" s="21">
        <v>1368</v>
      </c>
      <c r="AH57" s="21">
        <v>1305</v>
      </c>
      <c r="AI57" s="21">
        <v>1321</v>
      </c>
      <c r="AJ57" s="21">
        <v>1301</v>
      </c>
      <c r="AK57" s="21">
        <v>1403</v>
      </c>
      <c r="AL57" s="21">
        <v>1442</v>
      </c>
      <c r="AM57" s="21">
        <v>1368</v>
      </c>
      <c r="AN57" s="21">
        <v>1353</v>
      </c>
      <c r="AO57" s="21">
        <v>1356</v>
      </c>
      <c r="AP57" s="21">
        <v>1391</v>
      </c>
      <c r="AQ57" s="21">
        <v>1375</v>
      </c>
      <c r="AR57" s="21">
        <v>1384</v>
      </c>
      <c r="AS57" s="21">
        <v>1473</v>
      </c>
      <c r="AT57" s="21">
        <v>1363</v>
      </c>
      <c r="AU57" s="21">
        <v>1366</v>
      </c>
      <c r="AV57" s="21">
        <v>1454</v>
      </c>
      <c r="AW57" s="21">
        <v>1549</v>
      </c>
      <c r="AX57" s="21">
        <v>1555</v>
      </c>
      <c r="AY57" s="21">
        <v>1468</v>
      </c>
      <c r="AZ57" s="21">
        <v>1388</v>
      </c>
      <c r="BA57" s="21">
        <v>1253</v>
      </c>
      <c r="BB57" s="21">
        <v>1291</v>
      </c>
      <c r="BC57" s="21">
        <v>1239</v>
      </c>
      <c r="BD57" s="21">
        <v>1203</v>
      </c>
      <c r="BE57" s="21">
        <v>1017</v>
      </c>
      <c r="BF57" s="21">
        <v>1015</v>
      </c>
      <c r="BG57" s="21">
        <v>901</v>
      </c>
      <c r="BH57" s="21">
        <v>862</v>
      </c>
      <c r="BI57" s="21">
        <v>841</v>
      </c>
      <c r="BJ57" s="21">
        <v>800</v>
      </c>
      <c r="BK57" s="21">
        <v>739</v>
      </c>
      <c r="BL57" s="5"/>
    </row>
    <row r="58" spans="1:64" ht="13.5" customHeight="1" x14ac:dyDescent="0.2">
      <c r="A58" s="6"/>
      <c r="C58" s="7" t="s">
        <v>72</v>
      </c>
      <c r="D58" s="21">
        <v>293</v>
      </c>
      <c r="E58" s="21">
        <v>362</v>
      </c>
      <c r="F58" s="21">
        <v>388</v>
      </c>
      <c r="G58" s="21">
        <v>385</v>
      </c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>
        <v>397</v>
      </c>
      <c r="AB58" s="21">
        <v>405</v>
      </c>
      <c r="AC58" s="21">
        <v>378</v>
      </c>
      <c r="AD58" s="21">
        <v>332</v>
      </c>
      <c r="AE58" s="21">
        <v>358</v>
      </c>
      <c r="AF58" s="21">
        <v>406</v>
      </c>
      <c r="AG58" s="21">
        <v>408</v>
      </c>
      <c r="AH58" s="21">
        <v>391</v>
      </c>
      <c r="AI58" s="21">
        <v>379</v>
      </c>
      <c r="AJ58" s="21">
        <v>411</v>
      </c>
      <c r="AK58" s="21">
        <v>372</v>
      </c>
      <c r="AL58" s="21">
        <v>365</v>
      </c>
      <c r="AM58" s="21">
        <v>372</v>
      </c>
      <c r="AN58" s="21">
        <v>361</v>
      </c>
      <c r="AO58" s="21">
        <v>396</v>
      </c>
      <c r="AP58" s="21">
        <v>359</v>
      </c>
      <c r="AQ58" s="21">
        <v>396</v>
      </c>
      <c r="AR58" s="21">
        <v>401</v>
      </c>
      <c r="AS58" s="21">
        <v>394</v>
      </c>
      <c r="AT58" s="21">
        <v>329</v>
      </c>
      <c r="AU58" s="21">
        <v>323</v>
      </c>
      <c r="AV58" s="21">
        <v>307</v>
      </c>
      <c r="AW58" s="21">
        <v>324</v>
      </c>
      <c r="AX58" s="21">
        <v>343</v>
      </c>
      <c r="AY58" s="21">
        <v>283</v>
      </c>
      <c r="AZ58" s="21">
        <f>241+49</f>
        <v>290</v>
      </c>
      <c r="BA58" s="21">
        <v>242</v>
      </c>
      <c r="BB58" s="21">
        <v>241</v>
      </c>
      <c r="BC58" s="21">
        <v>256</v>
      </c>
      <c r="BD58" s="21">
        <v>245</v>
      </c>
      <c r="BE58" s="21">
        <v>213</v>
      </c>
      <c r="BF58" s="21">
        <v>220</v>
      </c>
      <c r="BG58" s="21">
        <v>210</v>
      </c>
      <c r="BH58" s="21">
        <v>214</v>
      </c>
      <c r="BI58" s="21">
        <v>190</v>
      </c>
      <c r="BJ58" s="21">
        <v>204</v>
      </c>
      <c r="BK58" s="21">
        <v>197</v>
      </c>
      <c r="BL58" s="5"/>
    </row>
    <row r="59" spans="1:64" ht="13.5" customHeight="1" x14ac:dyDescent="0.2">
      <c r="A59" s="6"/>
      <c r="C59" s="7" t="s">
        <v>99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>
        <v>32</v>
      </c>
      <c r="AB59" s="21">
        <v>14</v>
      </c>
      <c r="AC59" s="21">
        <v>17</v>
      </c>
      <c r="AD59" s="21">
        <v>13</v>
      </c>
      <c r="AE59" s="21">
        <v>34</v>
      </c>
      <c r="AF59" s="21">
        <v>51</v>
      </c>
      <c r="AG59" s="21">
        <v>58</v>
      </c>
      <c r="AH59" s="21">
        <v>37</v>
      </c>
      <c r="AI59" s="21">
        <v>58</v>
      </c>
      <c r="AJ59" s="21">
        <v>52</v>
      </c>
      <c r="AK59" s="21">
        <v>66</v>
      </c>
      <c r="AL59" s="21">
        <v>90</v>
      </c>
      <c r="AM59" s="21">
        <v>67</v>
      </c>
      <c r="AN59" s="21">
        <v>64</v>
      </c>
      <c r="AO59" s="21">
        <v>57</v>
      </c>
      <c r="AP59" s="21">
        <v>0</v>
      </c>
      <c r="AQ59" s="21">
        <v>0</v>
      </c>
      <c r="AR59" s="21">
        <v>0</v>
      </c>
      <c r="AS59" s="21">
        <v>1</v>
      </c>
      <c r="AT59" s="21">
        <v>4</v>
      </c>
      <c r="AU59" s="21">
        <v>29</v>
      </c>
      <c r="AV59" s="21">
        <v>26</v>
      </c>
      <c r="AW59" s="21">
        <v>30</v>
      </c>
      <c r="AX59" s="21">
        <v>1</v>
      </c>
      <c r="AY59" s="21">
        <v>0</v>
      </c>
      <c r="AZ59" s="21">
        <v>2</v>
      </c>
      <c r="BA59" s="21">
        <v>2</v>
      </c>
      <c r="BB59" s="21">
        <v>0</v>
      </c>
      <c r="BC59" s="21">
        <v>1</v>
      </c>
      <c r="BD59" s="21">
        <v>1</v>
      </c>
      <c r="BE59" s="21">
        <v>0</v>
      </c>
      <c r="BF59" s="21">
        <v>0</v>
      </c>
      <c r="BG59" s="21">
        <v>0</v>
      </c>
      <c r="BH59" s="21">
        <v>0</v>
      </c>
      <c r="BI59" s="21">
        <v>0</v>
      </c>
      <c r="BJ59" s="21">
        <v>0</v>
      </c>
      <c r="BK59" s="21">
        <v>1</v>
      </c>
      <c r="BL59" s="5"/>
    </row>
    <row r="60" spans="1:64" ht="13.5" customHeight="1" x14ac:dyDescent="0.2">
      <c r="A60" s="6"/>
      <c r="C60" s="7" t="s">
        <v>73</v>
      </c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>
        <v>16</v>
      </c>
      <c r="AB60" s="27">
        <v>14</v>
      </c>
      <c r="AC60" s="27">
        <v>10</v>
      </c>
      <c r="AD60" s="27">
        <v>11</v>
      </c>
      <c r="AE60" s="27">
        <v>18</v>
      </c>
      <c r="AF60" s="27">
        <v>47</v>
      </c>
      <c r="AG60" s="27">
        <v>14</v>
      </c>
      <c r="AH60" s="27">
        <v>18</v>
      </c>
      <c r="AI60" s="27">
        <v>9</v>
      </c>
      <c r="AJ60" s="27">
        <v>14</v>
      </c>
      <c r="AK60" s="27">
        <v>12</v>
      </c>
      <c r="AL60" s="27">
        <v>10</v>
      </c>
      <c r="AM60" s="27">
        <v>24</v>
      </c>
      <c r="AN60" s="27">
        <v>16</v>
      </c>
      <c r="AO60" s="27">
        <v>43</v>
      </c>
      <c r="AP60" s="27">
        <v>110</v>
      </c>
      <c r="AQ60" s="27">
        <v>129</v>
      </c>
      <c r="AR60" s="27">
        <v>142</v>
      </c>
      <c r="AS60" s="27">
        <v>168</v>
      </c>
      <c r="AT60" s="27">
        <v>195</v>
      </c>
      <c r="AU60" s="27">
        <v>163</v>
      </c>
      <c r="AV60" s="27">
        <v>127</v>
      </c>
      <c r="AW60" s="27">
        <v>48</v>
      </c>
      <c r="AX60" s="27">
        <v>87</v>
      </c>
      <c r="AY60" s="27">
        <v>60</v>
      </c>
      <c r="AZ60" s="27">
        <f>47+26</f>
        <v>73</v>
      </c>
      <c r="BA60" s="27">
        <v>60</v>
      </c>
      <c r="BB60" s="27">
        <v>44</v>
      </c>
      <c r="BC60" s="27">
        <v>41</v>
      </c>
      <c r="BD60" s="27">
        <v>63</v>
      </c>
      <c r="BE60" s="27">
        <v>36</v>
      </c>
      <c r="BF60" s="27">
        <v>32</v>
      </c>
      <c r="BG60" s="27">
        <v>36</v>
      </c>
      <c r="BH60" s="27">
        <v>46</v>
      </c>
      <c r="BI60" s="27">
        <v>30</v>
      </c>
      <c r="BJ60" s="27">
        <v>26</v>
      </c>
      <c r="BK60" s="27">
        <v>36</v>
      </c>
      <c r="BL60" s="5"/>
    </row>
    <row r="61" spans="1:64" ht="13.5" customHeight="1" x14ac:dyDescent="0.2">
      <c r="A61" s="6"/>
      <c r="D61" s="21">
        <f t="shared" ref="D61:F61" si="37">SUM(D57:D58)</f>
        <v>1099</v>
      </c>
      <c r="E61" s="21">
        <f t="shared" si="37"/>
        <v>1223</v>
      </c>
      <c r="F61" s="21">
        <f t="shared" si="37"/>
        <v>1284</v>
      </c>
      <c r="G61" s="21">
        <f>SUM(G57:G58)</f>
        <v>1475</v>
      </c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>
        <f>SUM(AA57:AA60)</f>
        <v>1865</v>
      </c>
      <c r="AB61" s="21">
        <f t="shared" ref="AB61:AX61" si="38">SUM(AB57:AB60)</f>
        <v>1813</v>
      </c>
      <c r="AC61" s="21">
        <f t="shared" si="38"/>
        <v>1798</v>
      </c>
      <c r="AD61" s="21">
        <f t="shared" si="38"/>
        <v>1554</v>
      </c>
      <c r="AE61" s="21">
        <f t="shared" si="38"/>
        <v>1696</v>
      </c>
      <c r="AF61" s="21">
        <f t="shared" si="38"/>
        <v>2111</v>
      </c>
      <c r="AG61" s="21">
        <f t="shared" si="38"/>
        <v>1848</v>
      </c>
      <c r="AH61" s="21">
        <f t="shared" si="38"/>
        <v>1751</v>
      </c>
      <c r="AI61" s="21">
        <f t="shared" si="38"/>
        <v>1767</v>
      </c>
      <c r="AJ61" s="21">
        <f t="shared" si="38"/>
        <v>1778</v>
      </c>
      <c r="AK61" s="21">
        <f t="shared" si="38"/>
        <v>1853</v>
      </c>
      <c r="AL61" s="21">
        <f t="shared" si="38"/>
        <v>1907</v>
      </c>
      <c r="AM61" s="21">
        <f t="shared" si="38"/>
        <v>1831</v>
      </c>
      <c r="AN61" s="21">
        <f>SUM(AN57:AN60)</f>
        <v>1794</v>
      </c>
      <c r="AO61" s="21">
        <f t="shared" si="38"/>
        <v>1852</v>
      </c>
      <c r="AP61" s="21">
        <f t="shared" si="38"/>
        <v>1860</v>
      </c>
      <c r="AQ61" s="21">
        <f t="shared" si="38"/>
        <v>1900</v>
      </c>
      <c r="AR61" s="21">
        <f t="shared" si="38"/>
        <v>1927</v>
      </c>
      <c r="AS61" s="21">
        <f t="shared" si="38"/>
        <v>2036</v>
      </c>
      <c r="AT61" s="21">
        <f t="shared" si="38"/>
        <v>1891</v>
      </c>
      <c r="AU61" s="21">
        <f t="shared" si="38"/>
        <v>1881</v>
      </c>
      <c r="AV61" s="21">
        <f t="shared" si="38"/>
        <v>1914</v>
      </c>
      <c r="AW61" s="21">
        <f t="shared" si="38"/>
        <v>1951</v>
      </c>
      <c r="AX61" s="21">
        <f t="shared" si="38"/>
        <v>1986</v>
      </c>
      <c r="AY61" s="21">
        <f t="shared" ref="AY61:BD61" si="39">SUM(AY57:AY60)</f>
        <v>1811</v>
      </c>
      <c r="AZ61" s="21">
        <f t="shared" si="39"/>
        <v>1753</v>
      </c>
      <c r="BA61" s="21">
        <f t="shared" si="39"/>
        <v>1557</v>
      </c>
      <c r="BB61" s="21">
        <f t="shared" si="39"/>
        <v>1576</v>
      </c>
      <c r="BC61" s="21">
        <f t="shared" si="39"/>
        <v>1537</v>
      </c>
      <c r="BD61" s="21">
        <f t="shared" si="39"/>
        <v>1512</v>
      </c>
      <c r="BE61" s="21">
        <f t="shared" ref="BE61:BF61" si="40">SUM(BE57:BE60)</f>
        <v>1266</v>
      </c>
      <c r="BF61" s="21">
        <f t="shared" si="40"/>
        <v>1267</v>
      </c>
      <c r="BG61" s="21">
        <f t="shared" ref="BG61:BH61" si="41">SUM(BG57:BG60)</f>
        <v>1147</v>
      </c>
      <c r="BH61" s="21">
        <f t="shared" si="41"/>
        <v>1122</v>
      </c>
      <c r="BI61" s="21">
        <f t="shared" ref="BI61:BJ61" si="42">SUM(BI57:BI60)</f>
        <v>1061</v>
      </c>
      <c r="BJ61" s="21">
        <f t="shared" si="42"/>
        <v>1030</v>
      </c>
      <c r="BK61" s="21">
        <f t="shared" ref="BK61" si="43">SUM(BK57:BK60)</f>
        <v>973</v>
      </c>
      <c r="BL61" s="5"/>
    </row>
    <row r="62" spans="1:64" ht="13.5" customHeight="1" x14ac:dyDescent="0.2">
      <c r="A62" s="6"/>
      <c r="C62" s="8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5"/>
    </row>
    <row r="63" spans="1:64" ht="13.5" customHeight="1" x14ac:dyDescent="0.2">
      <c r="A63" s="6"/>
      <c r="BL63" s="5"/>
    </row>
    <row r="64" spans="1:64" ht="13.5" customHeight="1" x14ac:dyDescent="0.25">
      <c r="A64" s="11"/>
      <c r="B64" s="62" t="s">
        <v>93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4"/>
      <c r="BG64" s="65"/>
      <c r="BH64" s="65"/>
      <c r="BI64" s="65"/>
      <c r="BJ64" s="9"/>
      <c r="BK64" s="9" t="s">
        <v>113</v>
      </c>
      <c r="BL64" s="12"/>
    </row>
  </sheetData>
  <mergeCells count="2">
    <mergeCell ref="A2:BL2"/>
    <mergeCell ref="B64:BI64"/>
  </mergeCells>
  <hyperlinks>
    <hyperlink ref="B64" r:id="rId1" display="Source: DHE 07-2" xr:uid="{CF5F9743-1B8B-4A8B-A6E0-9BFDDFED1EE8}"/>
    <hyperlink ref="B64:AZ64" r:id="rId2" display="Source: DHE 07-2, Institutional Origin of Undergraduate Transfer Students" xr:uid="{24098D8E-3E11-4983-B4C3-02FE8D09AAAA}"/>
    <hyperlink ref="B64:BD64" r:id="rId3" display="Source: DHE 07-2, Institutional Origin of Undergraduate Transfer Students" xr:uid="{0A0CC121-AB2A-4712-80D9-DBC367143C30}"/>
    <hyperlink ref="B64:BE64" r:id="rId4" display="Source: DHE 07-2, Institutional Origin of Undergraduate Transfer Students" xr:uid="{9DEFA640-C20C-4BF4-87FE-0842C0AA3527}"/>
  </hyperlinks>
  <printOptions horizontalCentered="1"/>
  <pageMargins left="0.7" right="0.45" top="0.5" bottom="0.5" header="0.3" footer="0.3"/>
  <pageSetup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UM System</vt:lpstr>
      <vt:lpstr>MU</vt:lpstr>
      <vt:lpstr>UMKC</vt:lpstr>
      <vt:lpstr>S&amp;T</vt:lpstr>
      <vt:lpstr>UMSL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sader</dc:creator>
  <cp:lastModifiedBy>Sade, Randy</cp:lastModifiedBy>
  <cp:lastPrinted>2025-10-06T20:09:22Z</cp:lastPrinted>
  <dcterms:created xsi:type="dcterms:W3CDTF">2014-05-27T14:43:01Z</dcterms:created>
  <dcterms:modified xsi:type="dcterms:W3CDTF">2025-10-06T20:19:59Z</dcterms:modified>
</cp:coreProperties>
</file>