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21BDEDDE-FC27-47E3-91E4-1A2FA3869CD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" sheetId="1" r:id="rId1"/>
  </sheets>
  <definedNames>
    <definedName name="_xlnm.Print_Area" localSheetId="0">UM!$A$1:$Z$37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AV14" i="1"/>
  <c r="AV13" i="1"/>
  <c r="AV12" i="1"/>
  <c r="AV44" i="1"/>
  <c r="AV43" i="1"/>
  <c r="AV37" i="1"/>
  <c r="Y27" i="1"/>
  <c r="AV30" i="1"/>
  <c r="Y22" i="1"/>
  <c r="AV23" i="1"/>
  <c r="Y33" i="1"/>
  <c r="Y32" i="1"/>
  <c r="Y28" i="1"/>
  <c r="Y23" i="1"/>
  <c r="Y18" i="1"/>
  <c r="X32" i="1"/>
  <c r="AU13" i="1"/>
  <c r="AU43" i="1"/>
  <c r="AU32" i="1"/>
  <c r="X27" i="1" s="1"/>
  <c r="AU25" i="1"/>
  <c r="X22" i="1" s="1"/>
  <c r="AU14" i="1"/>
  <c r="AU12" i="1"/>
  <c r="X33" i="1"/>
  <c r="X28" i="1"/>
  <c r="X18" i="1"/>
  <c r="X17" i="1"/>
  <c r="AU44" i="1"/>
  <c r="AU37" i="1"/>
  <c r="AU30" i="1"/>
  <c r="AU23" i="1"/>
  <c r="AU22" i="1"/>
  <c r="AT14" i="1"/>
  <c r="AT13" i="1"/>
  <c r="AT12" i="1"/>
  <c r="AT11" i="1"/>
  <c r="AT44" i="1"/>
  <c r="AT43" i="1"/>
  <c r="AT37" i="1"/>
  <c r="AT36" i="1"/>
  <c r="AT30" i="1"/>
  <c r="AT29" i="1"/>
  <c r="AT23" i="1"/>
  <c r="AT22" i="1"/>
  <c r="W33" i="1"/>
  <c r="W32" i="1"/>
  <c r="W28" i="1"/>
  <c r="W27" i="1"/>
  <c r="W23" i="1"/>
  <c r="W22" i="1"/>
  <c r="W18" i="1"/>
  <c r="W17" i="1"/>
  <c r="V32" i="1"/>
  <c r="AS44" i="1"/>
  <c r="AS43" i="1"/>
  <c r="AS37" i="1"/>
  <c r="AS36" i="1"/>
  <c r="AS30" i="1"/>
  <c r="AS29" i="1"/>
  <c r="AS23" i="1"/>
  <c r="AS22" i="1"/>
  <c r="AS14" i="1"/>
  <c r="AS13" i="1"/>
  <c r="V13" i="1" s="1"/>
  <c r="AS12" i="1"/>
  <c r="V33" i="1"/>
  <c r="V28" i="1"/>
  <c r="V27" i="1"/>
  <c r="V23" i="1"/>
  <c r="V22" i="1"/>
  <c r="V18" i="1"/>
  <c r="V17" i="1"/>
  <c r="AR44" i="1"/>
  <c r="AR43" i="1"/>
  <c r="AR37" i="1"/>
  <c r="AR36" i="1"/>
  <c r="AR30" i="1"/>
  <c r="AR29" i="1"/>
  <c r="AR23" i="1"/>
  <c r="AR22" i="1"/>
  <c r="AR14" i="1"/>
  <c r="AR13" i="1"/>
  <c r="AR12" i="1"/>
  <c r="AR11" i="1"/>
  <c r="U33" i="1"/>
  <c r="U32" i="1"/>
  <c r="U28" i="1"/>
  <c r="U27" i="1"/>
  <c r="U23" i="1"/>
  <c r="U22" i="1"/>
  <c r="U18" i="1"/>
  <c r="U17" i="1"/>
  <c r="AQ43" i="1"/>
  <c r="T33" i="1"/>
  <c r="T32" i="1"/>
  <c r="T28" i="1"/>
  <c r="T27" i="1"/>
  <c r="T23" i="1"/>
  <c r="T22" i="1"/>
  <c r="T18" i="1"/>
  <c r="T17" i="1"/>
  <c r="AQ44" i="1"/>
  <c r="AQ37" i="1"/>
  <c r="AQ36" i="1"/>
  <c r="AQ30" i="1"/>
  <c r="AQ29" i="1"/>
  <c r="AQ23" i="1"/>
  <c r="AQ22" i="1"/>
  <c r="AQ14" i="1"/>
  <c r="AQ13" i="1"/>
  <c r="AQ12" i="1"/>
  <c r="AQ11" i="1"/>
  <c r="Y34" i="1" l="1"/>
  <c r="AV22" i="1"/>
  <c r="Y19" i="1" s="1"/>
  <c r="AV11" i="1"/>
  <c r="AV15" i="1" s="1"/>
  <c r="Y13" i="1"/>
  <c r="AV16" i="1"/>
  <c r="AV29" i="1"/>
  <c r="Y24" i="1" s="1"/>
  <c r="AV36" i="1"/>
  <c r="Y29" i="1" s="1"/>
  <c r="AU36" i="1"/>
  <c r="AU11" i="1"/>
  <c r="X12" i="1" s="1"/>
  <c r="AU16" i="1"/>
  <c r="AT16" i="1"/>
  <c r="X13" i="1"/>
  <c r="W13" i="1"/>
  <c r="X23" i="1"/>
  <c r="AU29" i="1"/>
  <c r="X24" i="1" s="1"/>
  <c r="AU15" i="1"/>
  <c r="X14" i="1" s="1"/>
  <c r="X34" i="1"/>
  <c r="X29" i="1"/>
  <c r="X19" i="1"/>
  <c r="V24" i="1"/>
  <c r="W24" i="1"/>
  <c r="AT15" i="1"/>
  <c r="W29" i="1"/>
  <c r="W12" i="1"/>
  <c r="W34" i="1"/>
  <c r="W19" i="1"/>
  <c r="AS11" i="1"/>
  <c r="AS15" i="1" s="1"/>
  <c r="V34" i="1"/>
  <c r="V29" i="1"/>
  <c r="AS16" i="1"/>
  <c r="V19" i="1"/>
  <c r="U24" i="1"/>
  <c r="U29" i="1"/>
  <c r="U19" i="1"/>
  <c r="U34" i="1"/>
  <c r="AR15" i="1"/>
  <c r="U12" i="1"/>
  <c r="AR16" i="1"/>
  <c r="U13" i="1"/>
  <c r="T29" i="1"/>
  <c r="T19" i="1"/>
  <c r="AQ15" i="1"/>
  <c r="T12" i="1"/>
  <c r="T34" i="1"/>
  <c r="T24" i="1"/>
  <c r="AQ16" i="1"/>
  <c r="T13" i="1"/>
  <c r="AP11" i="1"/>
  <c r="W14" i="1" l="1"/>
  <c r="Y14" i="1"/>
  <c r="Y12" i="1"/>
  <c r="V12" i="1"/>
  <c r="V14" i="1"/>
  <c r="U14" i="1"/>
  <c r="T14" i="1"/>
  <c r="S33" i="1"/>
  <c r="S32" i="1"/>
  <c r="S28" i="1"/>
  <c r="S27" i="1"/>
  <c r="S23" i="1"/>
  <c r="S22" i="1"/>
  <c r="S18" i="1"/>
  <c r="S17" i="1"/>
  <c r="AP14" i="1"/>
  <c r="AP13" i="1"/>
  <c r="AP12" i="1"/>
  <c r="AP44" i="1"/>
  <c r="AP43" i="1"/>
  <c r="AP37" i="1"/>
  <c r="AP36" i="1"/>
  <c r="AP30" i="1"/>
  <c r="AP29" i="1"/>
  <c r="AP23" i="1"/>
  <c r="AP22" i="1"/>
  <c r="S34" i="1" l="1"/>
  <c r="S24" i="1"/>
  <c r="S29" i="1"/>
  <c r="S13" i="1"/>
  <c r="S19" i="1"/>
  <c r="AP16" i="1"/>
  <c r="S12" i="1"/>
  <c r="AP15" i="1"/>
  <c r="R32" i="1"/>
  <c r="S14" i="1" l="1"/>
  <c r="AO44" i="1"/>
  <c r="AO43" i="1"/>
  <c r="R34" i="1" s="1"/>
  <c r="AO37" i="1"/>
  <c r="AO36" i="1"/>
  <c r="AO30" i="1"/>
  <c r="AO29" i="1"/>
  <c r="AO23" i="1"/>
  <c r="AO22" i="1"/>
  <c r="R19" i="1" s="1"/>
  <c r="AO14" i="1"/>
  <c r="AO13" i="1"/>
  <c r="AO12" i="1"/>
  <c r="AO11" i="1"/>
  <c r="R33" i="1"/>
  <c r="R28" i="1"/>
  <c r="R27" i="1"/>
  <c r="R23" i="1"/>
  <c r="R22" i="1"/>
  <c r="R18" i="1"/>
  <c r="R17" i="1"/>
  <c r="R13" i="1" l="1"/>
  <c r="R12" i="1"/>
  <c r="R29" i="1"/>
  <c r="R24" i="1"/>
  <c r="AO16" i="1"/>
  <c r="AO15" i="1"/>
  <c r="Q18" i="1"/>
  <c r="R14" i="1" l="1"/>
  <c r="AN14" i="1"/>
  <c r="AN13" i="1"/>
  <c r="AN12" i="1"/>
  <c r="AN11" i="1"/>
  <c r="Q33" i="1"/>
  <c r="Q32" i="1"/>
  <c r="Q28" i="1"/>
  <c r="Q27" i="1"/>
  <c r="Q23" i="1"/>
  <c r="Q22" i="1"/>
  <c r="Q17" i="1"/>
  <c r="Q13" i="1" l="1"/>
  <c r="Q12" i="1"/>
  <c r="AN44" i="1"/>
  <c r="AN43" i="1"/>
  <c r="AN37" i="1"/>
  <c r="AN36" i="1"/>
  <c r="AN30" i="1"/>
  <c r="AN29" i="1"/>
  <c r="AN23" i="1"/>
  <c r="AN22" i="1"/>
  <c r="AN16" i="1"/>
  <c r="AN15" i="1"/>
  <c r="Q19" i="1" l="1"/>
  <c r="Q24" i="1"/>
  <c r="Q29" i="1"/>
  <c r="Q34" i="1"/>
  <c r="Q14" i="1"/>
  <c r="AM12" i="1"/>
  <c r="AM11" i="1"/>
  <c r="AM14" i="1"/>
  <c r="AM13" i="1"/>
  <c r="AM16" i="1" l="1"/>
  <c r="AM15" i="1"/>
  <c r="AM44" i="1" l="1"/>
  <c r="AM43" i="1"/>
  <c r="AM37" i="1"/>
  <c r="AM36" i="1"/>
  <c r="AM30" i="1"/>
  <c r="AM29" i="1"/>
  <c r="AM23" i="1"/>
  <c r="AM22" i="1"/>
  <c r="P13" i="1"/>
  <c r="P12" i="1"/>
  <c r="P33" i="1"/>
  <c r="P32" i="1"/>
  <c r="P28" i="1"/>
  <c r="P27" i="1"/>
  <c r="P23" i="1"/>
  <c r="P22" i="1"/>
  <c r="P18" i="1"/>
  <c r="P17" i="1"/>
  <c r="P24" i="1" l="1"/>
  <c r="P34" i="1"/>
  <c r="P29" i="1"/>
  <c r="P19" i="1"/>
  <c r="P14" i="1"/>
  <c r="O33" i="1"/>
  <c r="O32" i="1"/>
  <c r="O28" i="1"/>
  <c r="O27" i="1"/>
  <c r="O23" i="1"/>
  <c r="O22" i="1"/>
  <c r="O18" i="1"/>
  <c r="O17" i="1"/>
  <c r="AL14" i="1"/>
  <c r="AL13" i="1"/>
  <c r="AL12" i="1"/>
  <c r="AL11" i="1"/>
  <c r="AL44" i="1"/>
  <c r="AL43" i="1"/>
  <c r="AL37" i="1"/>
  <c r="AL36" i="1"/>
  <c r="AL30" i="1"/>
  <c r="AL29" i="1"/>
  <c r="AL23" i="1"/>
  <c r="AL22" i="1"/>
  <c r="O29" i="1" l="1"/>
  <c r="AL16" i="1"/>
  <c r="O34" i="1"/>
  <c r="O24" i="1"/>
  <c r="AL15" i="1"/>
  <c r="O13" i="1"/>
  <c r="O19" i="1"/>
  <c r="O12" i="1"/>
  <c r="AK12" i="1"/>
  <c r="O14" i="1" l="1"/>
  <c r="G33" i="1"/>
  <c r="G32" i="1"/>
  <c r="G28" i="1"/>
  <c r="G27" i="1"/>
  <c r="G23" i="1"/>
  <c r="G22" i="1"/>
  <c r="G18" i="1"/>
  <c r="G17" i="1"/>
  <c r="AD44" i="1"/>
  <c r="AD43" i="1"/>
  <c r="G34" i="1" s="1"/>
  <c r="AD37" i="1"/>
  <c r="AD36" i="1"/>
  <c r="AD30" i="1"/>
  <c r="AD29" i="1"/>
  <c r="G24" i="1" s="1"/>
  <c r="AD23" i="1"/>
  <c r="AD22" i="1"/>
  <c r="AD14" i="1"/>
  <c r="AD13" i="1"/>
  <c r="AD12" i="1"/>
  <c r="AD11" i="1"/>
  <c r="AE44" i="1"/>
  <c r="AE43" i="1"/>
  <c r="AE37" i="1"/>
  <c r="AE36" i="1"/>
  <c r="AE30" i="1"/>
  <c r="AE29" i="1"/>
  <c r="AE23" i="1"/>
  <c r="AE22" i="1"/>
  <c r="AE14" i="1"/>
  <c r="AE13" i="1"/>
  <c r="AE12" i="1"/>
  <c r="AE11" i="1"/>
  <c r="AE15" i="1" s="1"/>
  <c r="H33" i="1"/>
  <c r="H32" i="1"/>
  <c r="H28" i="1"/>
  <c r="H27" i="1"/>
  <c r="H23" i="1"/>
  <c r="H22" i="1"/>
  <c r="H18" i="1"/>
  <c r="H17" i="1"/>
  <c r="AD15" i="1" l="1"/>
  <c r="AD16" i="1"/>
  <c r="AE16" i="1"/>
  <c r="G29" i="1"/>
  <c r="G13" i="1"/>
  <c r="G19" i="1"/>
  <c r="G12" i="1"/>
  <c r="H34" i="1"/>
  <c r="H29" i="1"/>
  <c r="H24" i="1"/>
  <c r="H12" i="1"/>
  <c r="H14" i="1"/>
  <c r="H13" i="1"/>
  <c r="H19" i="1"/>
  <c r="AF44" i="1"/>
  <c r="AF43" i="1"/>
  <c r="AF37" i="1"/>
  <c r="AF36" i="1"/>
  <c r="AG44" i="1"/>
  <c r="AG43" i="1"/>
  <c r="AG37" i="1"/>
  <c r="AG36" i="1"/>
  <c r="AG30" i="1"/>
  <c r="AF30" i="1"/>
  <c r="AG29" i="1"/>
  <c r="AF29" i="1"/>
  <c r="I33" i="1"/>
  <c r="I32" i="1"/>
  <c r="I28" i="1"/>
  <c r="I27" i="1"/>
  <c r="I23" i="1"/>
  <c r="I22" i="1"/>
  <c r="I18" i="1"/>
  <c r="I17" i="1"/>
  <c r="J33" i="1"/>
  <c r="J32" i="1"/>
  <c r="J28" i="1"/>
  <c r="J27" i="1"/>
  <c r="J23" i="1"/>
  <c r="J22" i="1"/>
  <c r="J18" i="1"/>
  <c r="J17" i="1"/>
  <c r="AG23" i="1"/>
  <c r="AF23" i="1"/>
  <c r="AG22" i="1"/>
  <c r="AF22" i="1"/>
  <c r="AF14" i="1"/>
  <c r="AF13" i="1"/>
  <c r="AF12" i="1"/>
  <c r="AF11" i="1"/>
  <c r="AG14" i="1"/>
  <c r="AG13" i="1"/>
  <c r="AG12" i="1"/>
  <c r="AG11" i="1"/>
  <c r="AI29" i="1"/>
  <c r="G14" i="1" l="1"/>
  <c r="AG16" i="1"/>
  <c r="I19" i="1"/>
  <c r="AF15" i="1"/>
  <c r="AF16" i="1"/>
  <c r="J24" i="1"/>
  <c r="J19" i="1"/>
  <c r="J29" i="1"/>
  <c r="I34" i="1"/>
  <c r="I29" i="1"/>
  <c r="J34" i="1"/>
  <c r="I14" i="1"/>
  <c r="J13" i="1"/>
  <c r="I24" i="1"/>
  <c r="J12" i="1"/>
  <c r="I13" i="1"/>
  <c r="I12" i="1"/>
  <c r="AG15" i="1"/>
  <c r="J14" i="1" s="1"/>
  <c r="AK14" i="1" l="1"/>
  <c r="AK11" i="1"/>
  <c r="AK22" i="1"/>
  <c r="K33" i="1" l="1"/>
  <c r="K32" i="1"/>
  <c r="L33" i="1"/>
  <c r="L32" i="1"/>
  <c r="AH44" i="1"/>
  <c r="AH43" i="1"/>
  <c r="AI44" i="1"/>
  <c r="AI43" i="1"/>
  <c r="K28" i="1"/>
  <c r="K27" i="1"/>
  <c r="L28" i="1"/>
  <c r="L27" i="1"/>
  <c r="AH37" i="1"/>
  <c r="AH36" i="1"/>
  <c r="AI37" i="1"/>
  <c r="AI36" i="1"/>
  <c r="K23" i="1"/>
  <c r="K22" i="1"/>
  <c r="L23" i="1"/>
  <c r="L22" i="1"/>
  <c r="AH30" i="1"/>
  <c r="AH29" i="1"/>
  <c r="AI30" i="1"/>
  <c r="L24" i="1" s="1"/>
  <c r="K18" i="1"/>
  <c r="K17" i="1"/>
  <c r="L18" i="1"/>
  <c r="L17" i="1"/>
  <c r="AH14" i="1"/>
  <c r="AH13" i="1"/>
  <c r="AH12" i="1"/>
  <c r="AH16" i="1" s="1"/>
  <c r="AH11" i="1"/>
  <c r="AI14" i="1"/>
  <c r="AI13" i="1"/>
  <c r="AI12" i="1"/>
  <c r="AI11" i="1"/>
  <c r="AI23" i="1"/>
  <c r="AH23" i="1"/>
  <c r="AI22" i="1"/>
  <c r="AH22" i="1"/>
  <c r="AJ14" i="1"/>
  <c r="AJ13" i="1"/>
  <c r="AJ12" i="1"/>
  <c r="AJ11" i="1"/>
  <c r="AK13" i="1"/>
  <c r="N13" i="1" s="1"/>
  <c r="N12" i="1"/>
  <c r="AK16" i="1"/>
  <c r="AJ16" i="1" l="1"/>
  <c r="AI15" i="1"/>
  <c r="AK15" i="1"/>
  <c r="N14" i="1" s="1"/>
  <c r="AI16" i="1"/>
  <c r="L14" i="1" s="1"/>
  <c r="AJ15" i="1"/>
  <c r="M14" i="1" s="1"/>
  <c r="AH15" i="1"/>
  <c r="M13" i="1"/>
  <c r="K13" i="1"/>
  <c r="L29" i="1"/>
  <c r="K29" i="1"/>
  <c r="L34" i="1"/>
  <c r="K34" i="1"/>
  <c r="M12" i="1"/>
  <c r="K19" i="1"/>
  <c r="L19" i="1"/>
  <c r="K24" i="1"/>
  <c r="L13" i="1"/>
  <c r="K14" i="1"/>
  <c r="K12" i="1"/>
  <c r="L12" i="1"/>
  <c r="M33" i="1"/>
  <c r="M32" i="1"/>
  <c r="N33" i="1"/>
  <c r="N32" i="1"/>
  <c r="AK44" i="1"/>
  <c r="AJ44" i="1"/>
  <c r="AK43" i="1"/>
  <c r="AJ43" i="1"/>
  <c r="M28" i="1"/>
  <c r="M27" i="1"/>
  <c r="N28" i="1"/>
  <c r="N27" i="1"/>
  <c r="AJ37" i="1"/>
  <c r="AJ36" i="1"/>
  <c r="AK36" i="1"/>
  <c r="AK37" i="1"/>
  <c r="M23" i="1"/>
  <c r="M22" i="1"/>
  <c r="N23" i="1"/>
  <c r="N22" i="1"/>
  <c r="AK30" i="1"/>
  <c r="AJ30" i="1"/>
  <c r="AK29" i="1"/>
  <c r="AJ29" i="1"/>
  <c r="M34" i="1" l="1"/>
  <c r="M29" i="1"/>
  <c r="N34" i="1"/>
  <c r="N29" i="1"/>
  <c r="N24" i="1"/>
  <c r="M24" i="1"/>
  <c r="AJ23" i="1"/>
  <c r="AJ22" i="1"/>
  <c r="AK23" i="1"/>
  <c r="N19" i="1" s="1"/>
  <c r="M18" i="1"/>
  <c r="N18" i="1"/>
  <c r="M17" i="1"/>
  <c r="N17" i="1"/>
  <c r="M19" i="1" l="1"/>
</calcChain>
</file>

<file path=xl/sharedStrings.xml><?xml version="1.0" encoding="utf-8"?>
<sst xmlns="http://schemas.openxmlformats.org/spreadsheetml/2006/main" count="183" uniqueCount="67">
  <si>
    <t>TABLE 1.34</t>
  </si>
  <si>
    <t>UNIVERSITY OF MISSOURI</t>
  </si>
  <si>
    <t>UM-COLUMBIA</t>
  </si>
  <si>
    <t>Full-Time</t>
  </si>
  <si>
    <t xml:space="preserve">Part-Time </t>
  </si>
  <si>
    <t>Fall 2013</t>
  </si>
  <si>
    <t>All</t>
  </si>
  <si>
    <t>in Fall 2014</t>
  </si>
  <si>
    <t>Cohort return</t>
  </si>
  <si>
    <t>Fall 2012</t>
  </si>
  <si>
    <t>in Fall 2013</t>
  </si>
  <si>
    <t>UM-KANSAS CITY</t>
  </si>
  <si>
    <t>MISSOURI S&amp;T</t>
  </si>
  <si>
    <t>UM-ST. LOUIS</t>
  </si>
  <si>
    <t>UM SYSTEM</t>
  </si>
  <si>
    <t>Fall 2011</t>
  </si>
  <si>
    <t>in Fall 2012</t>
  </si>
  <si>
    <t>Fall 2010</t>
  </si>
  <si>
    <t>in Fall 2011</t>
  </si>
  <si>
    <t>Fall 2009</t>
  </si>
  <si>
    <t>in Fall 2010</t>
  </si>
  <si>
    <t>Fall 2008</t>
  </si>
  <si>
    <t>in Fall 2009</t>
  </si>
  <si>
    <t>Fall 2014</t>
  </si>
  <si>
    <t>return in</t>
  </si>
  <si>
    <t>Returned</t>
  </si>
  <si>
    <t>Adjusted Cohort</t>
  </si>
  <si>
    <t>MU Raw Data</t>
  </si>
  <si>
    <t>UM System total Raw Data</t>
  </si>
  <si>
    <t>UMKC Raw Data</t>
  </si>
  <si>
    <t>S&amp;T Raw Data</t>
  </si>
  <si>
    <t>UMSL Raw Data</t>
  </si>
  <si>
    <t>Fall 2007</t>
  </si>
  <si>
    <t>in Fall 2008</t>
  </si>
  <si>
    <t>Fall 2006</t>
  </si>
  <si>
    <t>in Fall 2007</t>
  </si>
  <si>
    <t>Fall 2005</t>
  </si>
  <si>
    <t>in Fall 2006</t>
  </si>
  <si>
    <t>Fall 2004</t>
  </si>
  <si>
    <t>in Fall 2005</t>
  </si>
  <si>
    <t>Fall 2003</t>
  </si>
  <si>
    <t>in Fall 2004</t>
  </si>
  <si>
    <t>Source: IPEDS EF, Fall Enrollment Survey</t>
  </si>
  <si>
    <t>Fall 2015</t>
  </si>
  <si>
    <t>in Fall 2015</t>
  </si>
  <si>
    <t>in Fall 2016</t>
  </si>
  <si>
    <t>Fall 2016</t>
  </si>
  <si>
    <t>Fall 2017</t>
  </si>
  <si>
    <t>in Fall 2017</t>
  </si>
  <si>
    <t>in Fall 2018</t>
  </si>
  <si>
    <t>Fall 2018</t>
  </si>
  <si>
    <t>Fall 2019</t>
  </si>
  <si>
    <t>in Fall 2019</t>
  </si>
  <si>
    <t>Fall 2020</t>
  </si>
  <si>
    <t>in Fall 2020</t>
  </si>
  <si>
    <t>in Fall 2021</t>
  </si>
  <si>
    <t>Fall 2021</t>
  </si>
  <si>
    <t>in Fall 2022</t>
  </si>
  <si>
    <t>Fall 2022</t>
  </si>
  <si>
    <t>Fall 2023</t>
  </si>
  <si>
    <t>in Fall 2023</t>
  </si>
  <si>
    <t>RETENTION RATES OF BACHELOR'S-SEEKING UNDERGRADUATES</t>
  </si>
  <si>
    <t>Fall 2024</t>
  </si>
  <si>
    <t>in Fall 2024</t>
  </si>
  <si>
    <t>in Fall 2025</t>
  </si>
  <si>
    <t>Fall 2025</t>
  </si>
  <si>
    <t>UM-IR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</si>
</sst>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u/>
      <sz val="6.75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7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/>
    <xf numFmtId="0" fontId="4" fillId="0" borderId="4" xfId="0" applyFont="1" applyBorder="1"/>
    <xf numFmtId="0" fontId="3" fillId="0" borderId="0" xfId="0" applyFont="1"/>
    <xf numFmtId="0" fontId="2" fillId="0" borderId="4" xfId="0" applyFont="1" applyBorder="1"/>
    <xf numFmtId="37" fontId="3" fillId="0" borderId="0" xfId="1" applyFont="1"/>
    <xf numFmtId="37" fontId="6" fillId="2" borderId="0" xfId="1" applyFont="1" applyFill="1" applyAlignment="1">
      <alignment vertical="center"/>
    </xf>
    <xf numFmtId="0" fontId="2" fillId="0" borderId="5" xfId="0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9" xfId="0" applyFont="1" applyBorder="1"/>
    <xf numFmtId="9" fontId="2" fillId="0" borderId="0" xfId="0" applyNumberFormat="1" applyFont="1"/>
    <xf numFmtId="37" fontId="6" fillId="3" borderId="0" xfId="1" applyFont="1" applyFill="1" applyAlignment="1">
      <alignment vertical="center"/>
    </xf>
    <xf numFmtId="37" fontId="6" fillId="4" borderId="0" xfId="1" applyFont="1" applyFill="1" applyAlignment="1">
      <alignment vertical="center"/>
    </xf>
    <xf numFmtId="37" fontId="4" fillId="4" borderId="0" xfId="1" applyFont="1" applyFill="1"/>
    <xf numFmtId="37" fontId="6" fillId="5" borderId="0" xfId="1" applyFont="1" applyFill="1" applyAlignment="1">
      <alignment vertical="center"/>
    </xf>
    <xf numFmtId="37" fontId="4" fillId="5" borderId="0" xfId="1" applyFont="1" applyFill="1"/>
    <xf numFmtId="0" fontId="6" fillId="6" borderId="0" xfId="0" applyFont="1" applyFill="1" applyAlignment="1">
      <alignment vertical="center"/>
    </xf>
    <xf numFmtId="0" fontId="4" fillId="6" borderId="0" xfId="0" applyFont="1" applyFill="1"/>
    <xf numFmtId="0" fontId="4" fillId="0" borderId="8" xfId="0" applyFont="1" applyBorder="1"/>
    <xf numFmtId="37" fontId="4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4" xfId="2" applyFont="1" applyFill="1" applyBorder="1" applyAlignment="1" applyProtection="1"/>
    <xf numFmtId="0" fontId="8" fillId="0" borderId="4" xfId="2" applyFont="1" applyBorder="1" applyAlignment="1" applyProtection="1"/>
    <xf numFmtId="0" fontId="0" fillId="0" borderId="4" xfId="0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fa/ir/ipedsef" TargetMode="External"/><Relationship Id="rId1" Type="http://schemas.openxmlformats.org/officeDocument/2006/relationships/hyperlink" Target="https://www.umsystem.edu/ums/institutional-effectiveness/ir/ipeds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44"/>
  <sheetViews>
    <sheetView tabSelected="1" workbookViewId="0"/>
  </sheetViews>
  <sheetFormatPr defaultColWidth="9.140625" defaultRowHeight="13.5" customHeight="1" x14ac:dyDescent="0.2"/>
  <cols>
    <col min="1" max="1" width="3" style="1" customWidth="1"/>
    <col min="2" max="2" width="2.7109375" style="1" customWidth="1"/>
    <col min="3" max="3" width="8.7109375" style="1" customWidth="1"/>
    <col min="4" max="19" width="11.7109375" style="1" hidden="1" customWidth="1"/>
    <col min="20" max="25" width="11.7109375" style="1" customWidth="1"/>
    <col min="26" max="26" width="2.7109375" style="1" customWidth="1"/>
    <col min="27" max="28" width="9.140625" style="1"/>
    <col min="29" max="29" width="13.7109375" style="1" customWidth="1"/>
    <col min="30" max="31" width="0" style="1" hidden="1" customWidth="1"/>
    <col min="32" max="32" width="9.140625" style="1" hidden="1" customWidth="1"/>
    <col min="33" max="42" width="0" style="1" hidden="1" customWidth="1"/>
    <col min="43" max="16384" width="9.140625" style="1"/>
  </cols>
  <sheetData>
    <row r="2" spans="1:48" ht="13.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1:48" ht="13.5" customHeight="1" x14ac:dyDescent="0.2">
      <c r="A3" s="9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0"/>
    </row>
    <row r="4" spans="1:48" ht="15" customHeight="1" x14ac:dyDescent="0.25">
      <c r="A4" s="9"/>
      <c r="B4" s="3" t="s">
        <v>61</v>
      </c>
      <c r="Z4" s="10"/>
    </row>
    <row r="5" spans="1:48" ht="15" customHeight="1" x14ac:dyDescent="0.25">
      <c r="A5" s="9"/>
      <c r="B5" s="5" t="s">
        <v>1</v>
      </c>
      <c r="Z5" s="10"/>
    </row>
    <row r="6" spans="1:48" ht="13.5" customHeight="1" thickBot="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0"/>
    </row>
    <row r="7" spans="1:48" ht="13.5" customHeight="1" thickTop="1" x14ac:dyDescent="0.2">
      <c r="A7" s="9"/>
      <c r="D7" s="11" t="s">
        <v>40</v>
      </c>
      <c r="E7" s="11" t="s">
        <v>38</v>
      </c>
      <c r="F7" s="11" t="s">
        <v>36</v>
      </c>
      <c r="G7" s="11" t="s">
        <v>34</v>
      </c>
      <c r="H7" s="11" t="s">
        <v>32</v>
      </c>
      <c r="I7" s="11" t="s">
        <v>21</v>
      </c>
      <c r="J7" s="11" t="s">
        <v>19</v>
      </c>
      <c r="K7" s="11" t="s">
        <v>17</v>
      </c>
      <c r="L7" s="11" t="s">
        <v>15</v>
      </c>
      <c r="M7" s="11" t="s">
        <v>9</v>
      </c>
      <c r="N7" s="11" t="s">
        <v>5</v>
      </c>
      <c r="O7" s="11" t="s">
        <v>23</v>
      </c>
      <c r="P7" s="11" t="s">
        <v>43</v>
      </c>
      <c r="Q7" s="11" t="s">
        <v>46</v>
      </c>
      <c r="R7" s="11" t="s">
        <v>47</v>
      </c>
      <c r="S7" s="11" t="s">
        <v>50</v>
      </c>
      <c r="T7" s="11" t="s">
        <v>51</v>
      </c>
      <c r="U7" s="11" t="s">
        <v>53</v>
      </c>
      <c r="V7" s="11" t="s">
        <v>56</v>
      </c>
      <c r="W7" s="11" t="s">
        <v>58</v>
      </c>
      <c r="X7" s="11" t="s">
        <v>59</v>
      </c>
      <c r="Y7" s="11" t="s">
        <v>62</v>
      </c>
      <c r="Z7" s="10"/>
      <c r="AD7" s="11" t="s">
        <v>34</v>
      </c>
      <c r="AE7" s="11" t="s">
        <v>32</v>
      </c>
      <c r="AF7" s="11" t="s">
        <v>21</v>
      </c>
      <c r="AG7" s="11" t="s">
        <v>19</v>
      </c>
      <c r="AH7" s="11" t="s">
        <v>17</v>
      </c>
      <c r="AI7" s="11" t="s">
        <v>15</v>
      </c>
      <c r="AJ7" s="11" t="s">
        <v>9</v>
      </c>
      <c r="AK7" s="11" t="s">
        <v>5</v>
      </c>
      <c r="AL7" s="11" t="s">
        <v>23</v>
      </c>
      <c r="AM7" s="11" t="s">
        <v>43</v>
      </c>
      <c r="AN7" s="11" t="s">
        <v>46</v>
      </c>
      <c r="AO7" s="11" t="s">
        <v>47</v>
      </c>
      <c r="AP7" s="11" t="s">
        <v>50</v>
      </c>
      <c r="AQ7" s="11" t="s">
        <v>51</v>
      </c>
      <c r="AR7" s="11" t="s">
        <v>53</v>
      </c>
      <c r="AS7" s="11" t="s">
        <v>56</v>
      </c>
      <c r="AT7" s="11" t="s">
        <v>58</v>
      </c>
      <c r="AU7" s="11" t="s">
        <v>59</v>
      </c>
      <c r="AV7" s="11" t="s">
        <v>62</v>
      </c>
    </row>
    <row r="8" spans="1:48" ht="13.5" customHeight="1" x14ac:dyDescent="0.2">
      <c r="A8" s="9"/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  <c r="O8" s="11" t="s">
        <v>8</v>
      </c>
      <c r="P8" s="11" t="s">
        <v>8</v>
      </c>
      <c r="Q8" s="11" t="s">
        <v>8</v>
      </c>
      <c r="R8" s="11" t="s">
        <v>8</v>
      </c>
      <c r="S8" s="11" t="s">
        <v>8</v>
      </c>
      <c r="T8" s="11" t="s">
        <v>8</v>
      </c>
      <c r="U8" s="11" t="s">
        <v>8</v>
      </c>
      <c r="V8" s="11" t="s">
        <v>8</v>
      </c>
      <c r="W8" s="11" t="s">
        <v>8</v>
      </c>
      <c r="X8" s="11" t="s">
        <v>8</v>
      </c>
      <c r="Y8" s="11" t="s">
        <v>8</v>
      </c>
      <c r="Z8" s="10"/>
      <c r="AD8" s="11" t="s">
        <v>24</v>
      </c>
      <c r="AE8" s="11" t="s">
        <v>24</v>
      </c>
      <c r="AF8" s="11" t="s">
        <v>24</v>
      </c>
      <c r="AG8" s="11" t="s">
        <v>24</v>
      </c>
      <c r="AH8" s="11" t="s">
        <v>24</v>
      </c>
      <c r="AI8" s="11" t="s">
        <v>24</v>
      </c>
      <c r="AJ8" s="11" t="s">
        <v>24</v>
      </c>
      <c r="AK8" s="11" t="s">
        <v>24</v>
      </c>
      <c r="AL8" s="11" t="s">
        <v>24</v>
      </c>
      <c r="AM8" s="11" t="s">
        <v>24</v>
      </c>
      <c r="AN8" s="11" t="s">
        <v>24</v>
      </c>
      <c r="AO8" s="11" t="s">
        <v>24</v>
      </c>
      <c r="AP8" s="11" t="s">
        <v>24</v>
      </c>
      <c r="AQ8" s="11" t="s">
        <v>24</v>
      </c>
      <c r="AR8" s="11" t="s">
        <v>24</v>
      </c>
      <c r="AS8" s="11" t="s">
        <v>24</v>
      </c>
      <c r="AT8" s="11" t="s">
        <v>24</v>
      </c>
      <c r="AU8" s="11" t="s">
        <v>24</v>
      </c>
      <c r="AV8" s="11" t="s">
        <v>24</v>
      </c>
    </row>
    <row r="9" spans="1:48" ht="13.5" customHeight="1" x14ac:dyDescent="0.2">
      <c r="A9" s="9"/>
      <c r="D9" s="8" t="s">
        <v>41</v>
      </c>
      <c r="E9" s="8" t="s">
        <v>39</v>
      </c>
      <c r="F9" s="8" t="s">
        <v>37</v>
      </c>
      <c r="G9" s="8" t="s">
        <v>35</v>
      </c>
      <c r="H9" s="8" t="s">
        <v>33</v>
      </c>
      <c r="I9" s="8" t="s">
        <v>22</v>
      </c>
      <c r="J9" s="8" t="s">
        <v>20</v>
      </c>
      <c r="K9" s="8" t="s">
        <v>18</v>
      </c>
      <c r="L9" s="8" t="s">
        <v>16</v>
      </c>
      <c r="M9" s="8" t="s">
        <v>10</v>
      </c>
      <c r="N9" s="8" t="s">
        <v>7</v>
      </c>
      <c r="O9" s="8" t="s">
        <v>44</v>
      </c>
      <c r="P9" s="8" t="s">
        <v>45</v>
      </c>
      <c r="Q9" s="8" t="s">
        <v>48</v>
      </c>
      <c r="R9" s="8" t="s">
        <v>49</v>
      </c>
      <c r="S9" s="8" t="s">
        <v>52</v>
      </c>
      <c r="T9" s="8" t="s">
        <v>54</v>
      </c>
      <c r="U9" s="8" t="s">
        <v>55</v>
      </c>
      <c r="V9" s="8" t="s">
        <v>57</v>
      </c>
      <c r="W9" s="8" t="s">
        <v>60</v>
      </c>
      <c r="X9" s="8" t="s">
        <v>63</v>
      </c>
      <c r="Y9" s="8" t="s">
        <v>64</v>
      </c>
      <c r="Z9" s="10"/>
      <c r="AD9" s="11" t="s">
        <v>32</v>
      </c>
      <c r="AE9" s="11" t="s">
        <v>21</v>
      </c>
      <c r="AF9" s="11" t="s">
        <v>19</v>
      </c>
      <c r="AG9" s="11" t="s">
        <v>17</v>
      </c>
      <c r="AH9" s="11" t="s">
        <v>15</v>
      </c>
      <c r="AI9" s="11" t="s">
        <v>9</v>
      </c>
      <c r="AJ9" s="11" t="s">
        <v>5</v>
      </c>
      <c r="AK9" s="11" t="s">
        <v>23</v>
      </c>
      <c r="AL9" s="11" t="s">
        <v>43</v>
      </c>
      <c r="AM9" s="11" t="s">
        <v>46</v>
      </c>
      <c r="AN9" s="11" t="s">
        <v>47</v>
      </c>
      <c r="AO9" s="11" t="s">
        <v>50</v>
      </c>
      <c r="AP9" s="11" t="s">
        <v>51</v>
      </c>
      <c r="AQ9" s="11" t="s">
        <v>53</v>
      </c>
      <c r="AR9" s="11" t="s">
        <v>56</v>
      </c>
      <c r="AS9" s="11" t="s">
        <v>58</v>
      </c>
      <c r="AT9" s="11" t="s">
        <v>59</v>
      </c>
      <c r="AU9" s="11" t="s">
        <v>62</v>
      </c>
      <c r="AV9" s="11" t="s">
        <v>65</v>
      </c>
    </row>
    <row r="10" spans="1:48" ht="13.5" customHeight="1" x14ac:dyDescent="0.2">
      <c r="A10" s="9"/>
      <c r="Z10" s="10"/>
      <c r="AB10" s="1" t="s">
        <v>28</v>
      </c>
    </row>
    <row r="11" spans="1:48" ht="13.5" customHeight="1" x14ac:dyDescent="0.2">
      <c r="A11" s="9"/>
      <c r="B11" s="20" t="s">
        <v>14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10"/>
      <c r="AB11" s="12" t="s">
        <v>3</v>
      </c>
      <c r="AC11" s="1" t="s">
        <v>26</v>
      </c>
      <c r="AD11" s="1">
        <f t="shared" ref="AD11:AK11" si="0">AD18+AD25+AD32+AD39</f>
        <v>7126</v>
      </c>
      <c r="AE11" s="1">
        <f t="shared" si="0"/>
        <v>7253</v>
      </c>
      <c r="AF11" s="1">
        <f t="shared" si="0"/>
        <v>8152</v>
      </c>
      <c r="AG11" s="1">
        <f t="shared" si="0"/>
        <v>8072</v>
      </c>
      <c r="AH11" s="1">
        <f t="shared" si="0"/>
        <v>8724</v>
      </c>
      <c r="AI11" s="1">
        <f t="shared" si="0"/>
        <v>8727</v>
      </c>
      <c r="AJ11" s="1">
        <f t="shared" si="0"/>
        <v>9126</v>
      </c>
      <c r="AK11" s="1">
        <f t="shared" si="0"/>
        <v>8827</v>
      </c>
      <c r="AL11" s="1">
        <f t="shared" ref="AL11" si="1">AL18+AL25+AL32+AL39</f>
        <v>9233</v>
      </c>
      <c r="AM11" s="1">
        <f t="shared" ref="AM11:AO12" si="2">AM18+AM25+AM32+AM39</f>
        <v>9021</v>
      </c>
      <c r="AN11" s="1">
        <f t="shared" si="2"/>
        <v>7744</v>
      </c>
      <c r="AO11" s="1">
        <f t="shared" si="2"/>
        <v>7190</v>
      </c>
      <c r="AP11" s="1">
        <f t="shared" ref="AP11:AU11" si="3">AP18+AP25+AP32+AP39</f>
        <v>7564</v>
      </c>
      <c r="AQ11" s="1">
        <f t="shared" si="3"/>
        <v>8120</v>
      </c>
      <c r="AR11" s="1">
        <f t="shared" si="3"/>
        <v>7775</v>
      </c>
      <c r="AS11" s="1">
        <f t="shared" si="3"/>
        <v>7278</v>
      </c>
      <c r="AT11" s="1">
        <f t="shared" si="3"/>
        <v>7566</v>
      </c>
      <c r="AU11" s="1">
        <f t="shared" si="3"/>
        <v>7905</v>
      </c>
      <c r="AV11" s="1">
        <f t="shared" ref="AV11" si="4">AV18+AV25+AV32+AV39</f>
        <v>8886</v>
      </c>
    </row>
    <row r="12" spans="1:48" ht="13.5" customHeight="1" x14ac:dyDescent="0.2">
      <c r="A12" s="9"/>
      <c r="C12" s="12" t="s">
        <v>3</v>
      </c>
      <c r="D12" s="14"/>
      <c r="E12" s="14"/>
      <c r="F12" s="14"/>
      <c r="G12" s="14">
        <f t="shared" ref="G12:Y12" si="5">AD12/AD11</f>
        <v>0.82206006174571988</v>
      </c>
      <c r="H12" s="14">
        <f t="shared" si="5"/>
        <v>0.83592996001654485</v>
      </c>
      <c r="I12" s="14">
        <f t="shared" si="5"/>
        <v>0.83316977428851813</v>
      </c>
      <c r="J12" s="14">
        <f t="shared" si="5"/>
        <v>0.82755203171456893</v>
      </c>
      <c r="K12" s="14">
        <f t="shared" si="5"/>
        <v>0.82955066483264561</v>
      </c>
      <c r="L12" s="14">
        <f t="shared" si="5"/>
        <v>0.81689011114930676</v>
      </c>
      <c r="M12" s="14">
        <f t="shared" si="5"/>
        <v>0.81689677843524</v>
      </c>
      <c r="N12" s="14">
        <f t="shared" si="5"/>
        <v>0.84139571768437749</v>
      </c>
      <c r="O12" s="14">
        <f t="shared" si="5"/>
        <v>0.85086104191487055</v>
      </c>
      <c r="P12" s="14">
        <f t="shared" si="5"/>
        <v>0.83627092340095333</v>
      </c>
      <c r="Q12" s="14">
        <f t="shared" si="5"/>
        <v>0.8339359504132231</v>
      </c>
      <c r="R12" s="14">
        <f t="shared" si="5"/>
        <v>0.83421418636995825</v>
      </c>
      <c r="S12" s="14">
        <f t="shared" si="5"/>
        <v>0.84320465362242203</v>
      </c>
      <c r="T12" s="14">
        <f t="shared" si="5"/>
        <v>0.86256157635467978</v>
      </c>
      <c r="U12" s="14">
        <f t="shared" si="5"/>
        <v>0.84990353697749199</v>
      </c>
      <c r="V12" s="14">
        <f t="shared" si="5"/>
        <v>0.86053860950810668</v>
      </c>
      <c r="W12" s="14">
        <f t="shared" si="5"/>
        <v>0.87272006344171293</v>
      </c>
      <c r="X12" s="14">
        <f t="shared" si="5"/>
        <v>0.88108791903858319</v>
      </c>
      <c r="Y12" s="14">
        <f t="shared" si="5"/>
        <v>0.87035786630654965</v>
      </c>
      <c r="Z12" s="10"/>
      <c r="AC12" s="1" t="s">
        <v>25</v>
      </c>
      <c r="AD12" s="1">
        <f t="shared" ref="AD12" si="6">AD19+AD26+AD33+AD40</f>
        <v>5858</v>
      </c>
      <c r="AE12" s="1">
        <f t="shared" ref="AE12:AF12" si="7">AE19+AE26+AE33+AE40</f>
        <v>6063</v>
      </c>
      <c r="AF12" s="1">
        <f t="shared" si="7"/>
        <v>6792</v>
      </c>
      <c r="AG12" s="1">
        <f t="shared" ref="AG12:AH12" si="8">AG19+AG26+AG33+AG40</f>
        <v>6680</v>
      </c>
      <c r="AH12" s="1">
        <f t="shared" si="8"/>
        <v>7237</v>
      </c>
      <c r="AI12" s="1">
        <f t="shared" ref="AI12" si="9">AI19+AI26+AI33+AI40</f>
        <v>7129</v>
      </c>
      <c r="AJ12" s="1">
        <f t="shared" ref="AJ12:AK13" si="10">AJ19+AJ26+AJ33+AJ40</f>
        <v>7455</v>
      </c>
      <c r="AK12" s="1">
        <f>AK19+AK26+AK33+AK40</f>
        <v>7427</v>
      </c>
      <c r="AL12" s="1">
        <f>AL19+AL26+AL33+AL40</f>
        <v>7856</v>
      </c>
      <c r="AM12" s="1">
        <f t="shared" si="2"/>
        <v>7544</v>
      </c>
      <c r="AN12" s="1">
        <f t="shared" si="2"/>
        <v>6458</v>
      </c>
      <c r="AO12" s="1">
        <f t="shared" si="2"/>
        <v>5998</v>
      </c>
      <c r="AP12" s="1">
        <f t="shared" ref="AP12:AQ12" si="11">AP19+AP26+AP33+AP40</f>
        <v>6378</v>
      </c>
      <c r="AQ12" s="1">
        <f t="shared" si="11"/>
        <v>7004</v>
      </c>
      <c r="AR12" s="1">
        <f t="shared" ref="AR12:AS12" si="12">AR19+AR26+AR33+AR40</f>
        <v>6608</v>
      </c>
      <c r="AS12" s="1">
        <f t="shared" si="12"/>
        <v>6263</v>
      </c>
      <c r="AT12" s="1">
        <f t="shared" ref="AT12:AU12" si="13">AT19+AT26+AT33+AT40</f>
        <v>6603</v>
      </c>
      <c r="AU12" s="1">
        <f t="shared" si="13"/>
        <v>6965</v>
      </c>
      <c r="AV12" s="1">
        <f t="shared" ref="AV12" si="14">AV19+AV26+AV33+AV40</f>
        <v>7734</v>
      </c>
    </row>
    <row r="13" spans="1:48" ht="13.5" customHeight="1" x14ac:dyDescent="0.2">
      <c r="A13" s="9"/>
      <c r="C13" s="12" t="s">
        <v>4</v>
      </c>
      <c r="D13" s="14"/>
      <c r="E13" s="14"/>
      <c r="F13" s="14"/>
      <c r="G13" s="14">
        <f t="shared" ref="G13:Y13" si="15">AD14/AD13</f>
        <v>0.5</v>
      </c>
      <c r="H13" s="14">
        <f t="shared" si="15"/>
        <v>0.4</v>
      </c>
      <c r="I13" s="14">
        <f t="shared" si="15"/>
        <v>0.51333333333333331</v>
      </c>
      <c r="J13" s="14">
        <f t="shared" si="15"/>
        <v>0.46666666666666667</v>
      </c>
      <c r="K13" s="14">
        <f t="shared" si="15"/>
        <v>0.45270270270270269</v>
      </c>
      <c r="L13" s="14">
        <f t="shared" si="15"/>
        <v>0.48780487804878048</v>
      </c>
      <c r="M13" s="14">
        <f t="shared" si="15"/>
        <v>0.60606060606060608</v>
      </c>
      <c r="N13" s="14">
        <f t="shared" si="15"/>
        <v>0.62765957446808507</v>
      </c>
      <c r="O13" s="14">
        <f t="shared" si="15"/>
        <v>0.62337662337662336</v>
      </c>
      <c r="P13" s="14">
        <f t="shared" si="15"/>
        <v>0.64150943396226412</v>
      </c>
      <c r="Q13" s="14">
        <f t="shared" si="15"/>
        <v>0.59740259740259738</v>
      </c>
      <c r="R13" s="14">
        <f t="shared" si="15"/>
        <v>0.51136363636363635</v>
      </c>
      <c r="S13" s="14">
        <f t="shared" si="15"/>
        <v>0.48275862068965519</v>
      </c>
      <c r="T13" s="14">
        <f t="shared" si="15"/>
        <v>0.46391752577319589</v>
      </c>
      <c r="U13" s="14">
        <f t="shared" si="15"/>
        <v>0.50406504065040647</v>
      </c>
      <c r="V13" s="14">
        <f t="shared" si="15"/>
        <v>0.43548387096774194</v>
      </c>
      <c r="W13" s="14">
        <f t="shared" si="15"/>
        <v>0.51282051282051277</v>
      </c>
      <c r="X13" s="14">
        <f t="shared" si="15"/>
        <v>0.43902439024390244</v>
      </c>
      <c r="Y13" s="14">
        <f t="shared" si="15"/>
        <v>0.34959349593495936</v>
      </c>
      <c r="Z13" s="10"/>
      <c r="AB13" s="12" t="s">
        <v>4</v>
      </c>
      <c r="AC13" s="1" t="s">
        <v>26</v>
      </c>
      <c r="AD13" s="1">
        <f t="shared" ref="AD13" si="16">AD20+AD27+AD34+AD41</f>
        <v>154</v>
      </c>
      <c r="AE13" s="1">
        <f t="shared" ref="AE13:AF13" si="17">AE20+AE27+AE34+AE41</f>
        <v>160</v>
      </c>
      <c r="AF13" s="1">
        <f t="shared" si="17"/>
        <v>150</v>
      </c>
      <c r="AG13" s="1">
        <f t="shared" ref="AG13:AH13" si="18">AG20+AG27+AG34+AG41</f>
        <v>150</v>
      </c>
      <c r="AH13" s="1">
        <f t="shared" si="18"/>
        <v>148</v>
      </c>
      <c r="AI13" s="1">
        <f t="shared" ref="AI13" si="19">AI20+AI27+AI34+AI41</f>
        <v>164</v>
      </c>
      <c r="AJ13" s="1">
        <f t="shared" si="10"/>
        <v>165</v>
      </c>
      <c r="AK13" s="1">
        <f t="shared" si="10"/>
        <v>188</v>
      </c>
      <c r="AL13" s="1">
        <f t="shared" ref="AL13:AM13" si="20">AL20+AL27+AL34+AL41</f>
        <v>154</v>
      </c>
      <c r="AM13" s="1">
        <f t="shared" si="20"/>
        <v>212</v>
      </c>
      <c r="AN13" s="1">
        <f t="shared" ref="AN13:AO13" si="21">AN20+AN27+AN34+AN41</f>
        <v>154</v>
      </c>
      <c r="AO13" s="1">
        <f t="shared" si="21"/>
        <v>88</v>
      </c>
      <c r="AP13" s="1">
        <f t="shared" ref="AP13:AQ13" si="22">AP20+AP27+AP34+AP41</f>
        <v>116</v>
      </c>
      <c r="AQ13" s="1">
        <f t="shared" si="22"/>
        <v>97</v>
      </c>
      <c r="AR13" s="1">
        <f t="shared" ref="AR13:AS13" si="23">AR20+AR27+AR34+AR41</f>
        <v>123</v>
      </c>
      <c r="AS13" s="1">
        <f t="shared" si="23"/>
        <v>124</v>
      </c>
      <c r="AT13" s="1">
        <f t="shared" ref="AT13:AU13" si="24">AT20+AT27+AT34+AT41</f>
        <v>117</v>
      </c>
      <c r="AU13" s="1">
        <f t="shared" si="24"/>
        <v>123</v>
      </c>
      <c r="AV13" s="1">
        <f t="shared" ref="AV13" si="25">AV20+AV27+AV34+AV41</f>
        <v>123</v>
      </c>
    </row>
    <row r="14" spans="1:48" ht="13.5" customHeight="1" x14ac:dyDescent="0.2">
      <c r="A14" s="9"/>
      <c r="C14" s="1" t="s">
        <v>6</v>
      </c>
      <c r="D14" s="14"/>
      <c r="E14" s="14"/>
      <c r="F14" s="14"/>
      <c r="G14" s="14">
        <f t="shared" ref="G14:Y14" si="26">AD16/AD15</f>
        <v>0.81524725274725274</v>
      </c>
      <c r="H14" s="14">
        <f t="shared" si="26"/>
        <v>0.8265209766626197</v>
      </c>
      <c r="I14" s="14">
        <f t="shared" si="26"/>
        <v>0.82739099012286199</v>
      </c>
      <c r="J14" s="14">
        <f t="shared" si="26"/>
        <v>0.82096813427389925</v>
      </c>
      <c r="K14" s="14">
        <f t="shared" si="26"/>
        <v>0.82326420198376915</v>
      </c>
      <c r="L14" s="14">
        <f t="shared" si="26"/>
        <v>0.81081993026656174</v>
      </c>
      <c r="M14" s="14">
        <f t="shared" si="26"/>
        <v>0.81315251318480253</v>
      </c>
      <c r="N14" s="14">
        <f t="shared" si="26"/>
        <v>0.83693843594009987</v>
      </c>
      <c r="O14" s="14">
        <f t="shared" si="26"/>
        <v>0.84712900820283366</v>
      </c>
      <c r="P14" s="14">
        <f t="shared" si="26"/>
        <v>0.8317989819127044</v>
      </c>
      <c r="Q14" s="14">
        <f t="shared" si="26"/>
        <v>0.82932387946315522</v>
      </c>
      <c r="R14" s="14">
        <f t="shared" si="26"/>
        <v>0.83031052486946966</v>
      </c>
      <c r="S14" s="14">
        <f t="shared" si="26"/>
        <v>0.83776041666666667</v>
      </c>
      <c r="T14" s="14">
        <f t="shared" si="26"/>
        <v>0.85785566508458078</v>
      </c>
      <c r="U14" s="14">
        <f t="shared" si="26"/>
        <v>0.84451759939225124</v>
      </c>
      <c r="V14" s="14">
        <f t="shared" si="26"/>
        <v>0.85341799513644956</v>
      </c>
      <c r="W14" s="14">
        <f t="shared" si="26"/>
        <v>0.86723935962514642</v>
      </c>
      <c r="X14" s="14">
        <f t="shared" si="26"/>
        <v>0.87431489785749872</v>
      </c>
      <c r="Y14" s="14">
        <f t="shared" si="26"/>
        <v>0.86324786324786329</v>
      </c>
      <c r="Z14" s="10"/>
      <c r="AC14" s="1" t="s">
        <v>25</v>
      </c>
      <c r="AD14" s="1">
        <f t="shared" ref="AD14:AK14" si="27">AD21+AD28+AD35+AD42</f>
        <v>77</v>
      </c>
      <c r="AE14" s="1">
        <f t="shared" si="27"/>
        <v>64</v>
      </c>
      <c r="AF14" s="1">
        <f t="shared" si="27"/>
        <v>77</v>
      </c>
      <c r="AG14" s="1">
        <f t="shared" si="27"/>
        <v>70</v>
      </c>
      <c r="AH14" s="1">
        <f t="shared" si="27"/>
        <v>67</v>
      </c>
      <c r="AI14" s="1">
        <f t="shared" si="27"/>
        <v>80</v>
      </c>
      <c r="AJ14" s="1">
        <f t="shared" si="27"/>
        <v>100</v>
      </c>
      <c r="AK14" s="1">
        <f t="shared" si="27"/>
        <v>118</v>
      </c>
      <c r="AL14" s="1">
        <f t="shared" ref="AL14:AM14" si="28">AL21+AL28+AL35+AL42</f>
        <v>96</v>
      </c>
      <c r="AM14" s="1">
        <f t="shared" si="28"/>
        <v>136</v>
      </c>
      <c r="AN14" s="1">
        <f t="shared" ref="AN14:AO14" si="29">AN21+AN28+AN35+AN42</f>
        <v>92</v>
      </c>
      <c r="AO14" s="1">
        <f t="shared" si="29"/>
        <v>45</v>
      </c>
      <c r="AP14" s="1">
        <f t="shared" ref="AP14:AQ14" si="30">AP21+AP28+AP35+AP42</f>
        <v>56</v>
      </c>
      <c r="AQ14" s="1">
        <f t="shared" si="30"/>
        <v>45</v>
      </c>
      <c r="AR14" s="1">
        <f t="shared" ref="AR14:AS14" si="31">AR21+AR28+AR35+AR42</f>
        <v>62</v>
      </c>
      <c r="AS14" s="1">
        <f t="shared" si="31"/>
        <v>54</v>
      </c>
      <c r="AT14" s="1">
        <f t="shared" ref="AT14:AU14" si="32">AT21+AT28+AT35+AT42</f>
        <v>60</v>
      </c>
      <c r="AU14" s="1">
        <f t="shared" si="32"/>
        <v>54</v>
      </c>
      <c r="AV14" s="1">
        <f t="shared" ref="AV14" si="33">AV21+AV28+AV35+AV42</f>
        <v>43</v>
      </c>
    </row>
    <row r="15" spans="1:48" ht="13.5" customHeight="1" x14ac:dyDescent="0.2">
      <c r="A15" s="9"/>
      <c r="Z15" s="10"/>
      <c r="AD15" s="1">
        <f t="shared" ref="AD15" si="34">AD11+AD13</f>
        <v>7280</v>
      </c>
      <c r="AE15" s="1">
        <f t="shared" ref="AE15:AF15" si="35">AE11+AE13</f>
        <v>7413</v>
      </c>
      <c r="AF15" s="1">
        <f t="shared" si="35"/>
        <v>8302</v>
      </c>
      <c r="AG15" s="1">
        <f t="shared" ref="AG15" si="36">AG11+AG13</f>
        <v>8222</v>
      </c>
      <c r="AH15" s="1">
        <f t="shared" ref="AH15:AK16" si="37">AH11+AH13</f>
        <v>8872</v>
      </c>
      <c r="AI15" s="1">
        <f t="shared" si="37"/>
        <v>8891</v>
      </c>
      <c r="AJ15" s="1">
        <f t="shared" si="37"/>
        <v>9291</v>
      </c>
      <c r="AK15" s="1">
        <f t="shared" si="37"/>
        <v>9015</v>
      </c>
      <c r="AL15" s="1">
        <f t="shared" ref="AL15:AM15" si="38">AL11+AL13</f>
        <v>9387</v>
      </c>
      <c r="AM15" s="1">
        <f t="shared" si="38"/>
        <v>9233</v>
      </c>
      <c r="AN15" s="1">
        <f t="shared" ref="AN15:AO15" si="39">AN11+AN13</f>
        <v>7898</v>
      </c>
      <c r="AO15" s="1">
        <f t="shared" si="39"/>
        <v>7278</v>
      </c>
      <c r="AP15" s="1">
        <f t="shared" ref="AP15:AQ15" si="40">AP11+AP13</f>
        <v>7680</v>
      </c>
      <c r="AQ15" s="1">
        <f t="shared" si="40"/>
        <v>8217</v>
      </c>
      <c r="AR15" s="1">
        <f t="shared" ref="AR15:AS15" si="41">AR11+AR13</f>
        <v>7898</v>
      </c>
      <c r="AS15" s="1">
        <f t="shared" si="41"/>
        <v>7402</v>
      </c>
      <c r="AT15" s="1">
        <f t="shared" ref="AT15" si="42">AT11+AT13</f>
        <v>7683</v>
      </c>
      <c r="AU15" s="1">
        <f t="shared" ref="AU15" si="43">AU11+AU13</f>
        <v>8028</v>
      </c>
      <c r="AV15" s="1">
        <f t="shared" ref="AV15" si="44">AV11+AV13</f>
        <v>9009</v>
      </c>
    </row>
    <row r="16" spans="1:48" ht="13.5" customHeight="1" x14ac:dyDescent="0.2">
      <c r="A16" s="9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0"/>
      <c r="AD16" s="1">
        <f t="shared" ref="AD16" si="45">AD12+AD14</f>
        <v>5935</v>
      </c>
      <c r="AE16" s="1">
        <f t="shared" ref="AE16:AF16" si="46">AE12+AE14</f>
        <v>6127</v>
      </c>
      <c r="AF16" s="1">
        <f t="shared" si="46"/>
        <v>6869</v>
      </c>
      <c r="AG16" s="1">
        <f t="shared" ref="AG16" si="47">AG12+AG14</f>
        <v>6750</v>
      </c>
      <c r="AH16" s="1">
        <f t="shared" si="37"/>
        <v>7304</v>
      </c>
      <c r="AI16" s="1">
        <f t="shared" si="37"/>
        <v>7209</v>
      </c>
      <c r="AJ16" s="1">
        <f t="shared" si="37"/>
        <v>7555</v>
      </c>
      <c r="AK16" s="1">
        <f t="shared" si="37"/>
        <v>7545</v>
      </c>
      <c r="AL16" s="1">
        <f t="shared" ref="AL16:AM16" si="48">AL12+AL14</f>
        <v>7952</v>
      </c>
      <c r="AM16" s="1">
        <f t="shared" si="48"/>
        <v>7680</v>
      </c>
      <c r="AN16" s="1">
        <f t="shared" ref="AN16:AO16" si="49">AN12+AN14</f>
        <v>6550</v>
      </c>
      <c r="AO16" s="1">
        <f t="shared" si="49"/>
        <v>6043</v>
      </c>
      <c r="AP16" s="1">
        <f t="shared" ref="AP16:AQ16" si="50">AP12+AP14</f>
        <v>6434</v>
      </c>
      <c r="AQ16" s="1">
        <f t="shared" si="50"/>
        <v>7049</v>
      </c>
      <c r="AR16" s="1">
        <f t="shared" ref="AR16:AS16" si="51">AR12+AR14</f>
        <v>6670</v>
      </c>
      <c r="AS16" s="1">
        <f t="shared" si="51"/>
        <v>6317</v>
      </c>
      <c r="AT16" s="1">
        <f t="shared" ref="AT16" si="52">AT12+AT14</f>
        <v>6663</v>
      </c>
      <c r="AU16" s="1">
        <f t="shared" ref="AU16" si="53">AU12+AU14</f>
        <v>7019</v>
      </c>
      <c r="AV16" s="1">
        <f t="shared" ref="AV16" si="54">AV12+AV14</f>
        <v>7777</v>
      </c>
    </row>
    <row r="17" spans="1:48" ht="13.5" customHeight="1" x14ac:dyDescent="0.2">
      <c r="A17" s="9"/>
      <c r="C17" s="12" t="s">
        <v>3</v>
      </c>
      <c r="D17" s="14">
        <v>0.84</v>
      </c>
      <c r="E17" s="14">
        <v>0.84</v>
      </c>
      <c r="F17" s="14">
        <v>0.84</v>
      </c>
      <c r="G17" s="14">
        <f t="shared" ref="G17:Y17" si="55">AD19/AD18</f>
        <v>0.8464270789803594</v>
      </c>
      <c r="H17" s="14">
        <f t="shared" si="55"/>
        <v>0.85250917992656061</v>
      </c>
      <c r="I17" s="14">
        <f t="shared" si="55"/>
        <v>0.85198176078568921</v>
      </c>
      <c r="J17" s="14">
        <f t="shared" si="55"/>
        <v>0.84443231441048039</v>
      </c>
      <c r="K17" s="14">
        <f t="shared" si="55"/>
        <v>0.85092546273136571</v>
      </c>
      <c r="L17" s="14">
        <f t="shared" si="55"/>
        <v>0.83655913978494623</v>
      </c>
      <c r="M17" s="14">
        <f t="shared" si="55"/>
        <v>0.83531994981179425</v>
      </c>
      <c r="N17" s="14">
        <f t="shared" si="55"/>
        <v>0.86188118811881187</v>
      </c>
      <c r="O17" s="14">
        <f t="shared" si="55"/>
        <v>0.87170282503511787</v>
      </c>
      <c r="P17" s="14">
        <f t="shared" si="55"/>
        <v>0.85678766782695182</v>
      </c>
      <c r="Q17" s="14">
        <f t="shared" si="55"/>
        <v>0.87029109589041098</v>
      </c>
      <c r="R17" s="14">
        <f t="shared" si="55"/>
        <v>0.8738694695673429</v>
      </c>
      <c r="S17" s="14">
        <f t="shared" si="55"/>
        <v>0.87887323943661977</v>
      </c>
      <c r="T17" s="14">
        <f t="shared" si="55"/>
        <v>0.89391401451702956</v>
      </c>
      <c r="U17" s="14">
        <f t="shared" si="55"/>
        <v>0.88406624785836663</v>
      </c>
      <c r="V17" s="14">
        <f t="shared" si="55"/>
        <v>0.885935537881959</v>
      </c>
      <c r="W17" s="14">
        <f t="shared" si="55"/>
        <v>0.91314935064935066</v>
      </c>
      <c r="X17" s="14">
        <f t="shared" si="55"/>
        <v>0.9268196978614871</v>
      </c>
      <c r="Y17" s="14">
        <f t="shared" si="55"/>
        <v>0.904447826822256</v>
      </c>
      <c r="Z17" s="10"/>
      <c r="AB17" s="1" t="s">
        <v>27</v>
      </c>
    </row>
    <row r="18" spans="1:48" ht="13.5" customHeight="1" x14ac:dyDescent="0.2">
      <c r="A18" s="9"/>
      <c r="C18" s="12" t="s">
        <v>4</v>
      </c>
      <c r="D18" s="14">
        <v>0.53</v>
      </c>
      <c r="E18" s="14">
        <v>0.68</v>
      </c>
      <c r="F18" s="14">
        <v>0.57999999999999996</v>
      </c>
      <c r="G18" s="14">
        <f t="shared" ref="G18:P18" si="56">AD21/AD20</f>
        <v>0.55769230769230771</v>
      </c>
      <c r="H18" s="14">
        <f t="shared" si="56"/>
        <v>0.4358974358974359</v>
      </c>
      <c r="I18" s="14">
        <f t="shared" si="56"/>
        <v>0.55000000000000004</v>
      </c>
      <c r="J18" s="14">
        <f t="shared" si="56"/>
        <v>0.51111111111111107</v>
      </c>
      <c r="K18" s="14">
        <f t="shared" si="56"/>
        <v>0.52941176470588236</v>
      </c>
      <c r="L18" s="14">
        <f t="shared" si="56"/>
        <v>0.5977011494252874</v>
      </c>
      <c r="M18" s="14">
        <f t="shared" si="56"/>
        <v>0.62601626016260159</v>
      </c>
      <c r="N18" s="14">
        <f t="shared" si="56"/>
        <v>0.67910447761194026</v>
      </c>
      <c r="O18" s="14">
        <f t="shared" si="56"/>
        <v>0.71028037383177567</v>
      </c>
      <c r="P18" s="14">
        <f t="shared" si="56"/>
        <v>0.69871794871794868</v>
      </c>
      <c r="Q18" s="14">
        <f t="shared" ref="Q18:Y18" si="57">AN21/AN20</f>
        <v>0.79</v>
      </c>
      <c r="R18" s="14">
        <f t="shared" si="57"/>
        <v>0.68421052631578949</v>
      </c>
      <c r="S18" s="14">
        <f t="shared" si="57"/>
        <v>0.56896551724137934</v>
      </c>
      <c r="T18" s="14">
        <f t="shared" si="57"/>
        <v>0.60344827586206895</v>
      </c>
      <c r="U18" s="14">
        <f t="shared" si="57"/>
        <v>0.6333333333333333</v>
      </c>
      <c r="V18" s="14">
        <f t="shared" si="57"/>
        <v>0.66129032258064513</v>
      </c>
      <c r="W18" s="14">
        <f t="shared" si="57"/>
        <v>0.660377358490566</v>
      </c>
      <c r="X18" s="14">
        <f t="shared" si="57"/>
        <v>0.66666666666666663</v>
      </c>
      <c r="Y18" s="14">
        <f t="shared" si="57"/>
        <v>0.69444444444444442</v>
      </c>
      <c r="Z18" s="10"/>
      <c r="AB18" s="12" t="s">
        <v>3</v>
      </c>
      <c r="AC18" s="1" t="s">
        <v>26</v>
      </c>
      <c r="AD18" s="1">
        <v>4786</v>
      </c>
      <c r="AE18" s="1">
        <v>4902</v>
      </c>
      <c r="AF18" s="1">
        <v>5702</v>
      </c>
      <c r="AG18" s="1">
        <v>5496</v>
      </c>
      <c r="AH18" s="1">
        <v>5997</v>
      </c>
      <c r="AI18" s="1">
        <v>6045</v>
      </c>
      <c r="AJ18" s="1">
        <v>6376</v>
      </c>
      <c r="AK18" s="1">
        <v>6060</v>
      </c>
      <c r="AL18" s="1">
        <v>6407</v>
      </c>
      <c r="AM18" s="1">
        <v>6033</v>
      </c>
      <c r="AN18" s="1">
        <v>4672</v>
      </c>
      <c r="AO18" s="1">
        <v>4091</v>
      </c>
      <c r="AP18" s="1">
        <v>4615</v>
      </c>
      <c r="AQ18" s="1">
        <v>5373</v>
      </c>
      <c r="AR18" s="1">
        <v>5253</v>
      </c>
      <c r="AS18" s="1">
        <v>4778</v>
      </c>
      <c r="AT18" s="1">
        <v>4928</v>
      </c>
      <c r="AU18" s="1">
        <v>5097</v>
      </c>
      <c r="AV18" s="1">
        <v>5913</v>
      </c>
    </row>
    <row r="19" spans="1:48" ht="13.5" customHeight="1" x14ac:dyDescent="0.2">
      <c r="A19" s="9"/>
      <c r="C19" s="1" t="s">
        <v>6</v>
      </c>
      <c r="D19" s="14"/>
      <c r="E19" s="14"/>
      <c r="F19" s="14"/>
      <c r="G19" s="14">
        <f t="shared" ref="G19:P19" si="58">AD23/AD22</f>
        <v>0.84332368747416286</v>
      </c>
      <c r="H19" s="14">
        <f t="shared" si="58"/>
        <v>0.84598393574297193</v>
      </c>
      <c r="I19" s="14">
        <f t="shared" si="58"/>
        <v>0.84780352819093741</v>
      </c>
      <c r="J19" s="14">
        <f t="shared" si="58"/>
        <v>0.83906194056569994</v>
      </c>
      <c r="K19" s="14">
        <f t="shared" si="58"/>
        <v>0.84643209470568892</v>
      </c>
      <c r="L19" s="14">
        <f t="shared" si="58"/>
        <v>0.83317025440313108</v>
      </c>
      <c r="M19" s="14">
        <f t="shared" si="58"/>
        <v>0.83135867056470225</v>
      </c>
      <c r="N19" s="14">
        <f t="shared" si="58"/>
        <v>0.85792702615434291</v>
      </c>
      <c r="O19" s="14">
        <f t="shared" si="58"/>
        <v>0.8690512741786921</v>
      </c>
      <c r="P19" s="14">
        <f t="shared" si="58"/>
        <v>0.85280336080142183</v>
      </c>
      <c r="Q19" s="14">
        <f t="shared" ref="Q19:Y19" si="59">AN23/AN22</f>
        <v>0.8686085498742665</v>
      </c>
      <c r="R19" s="14">
        <f t="shared" si="59"/>
        <v>0.87212400096875753</v>
      </c>
      <c r="S19" s="14">
        <f t="shared" si="59"/>
        <v>0.87502674941151293</v>
      </c>
      <c r="T19" s="14">
        <f t="shared" si="59"/>
        <v>0.89081200515558834</v>
      </c>
      <c r="U19" s="14">
        <f t="shared" si="59"/>
        <v>0.88123470732166387</v>
      </c>
      <c r="V19" s="14">
        <f t="shared" si="59"/>
        <v>0.8830578512396694</v>
      </c>
      <c r="W19" s="14">
        <f t="shared" si="59"/>
        <v>0.91045974703874721</v>
      </c>
      <c r="X19" s="14">
        <f t="shared" si="59"/>
        <v>0.92469352014010509</v>
      </c>
      <c r="Y19" s="14">
        <f t="shared" si="59"/>
        <v>0.90317700453857797</v>
      </c>
      <c r="Z19" s="10"/>
      <c r="AC19" s="1" t="s">
        <v>25</v>
      </c>
      <c r="AD19" s="1">
        <v>4051</v>
      </c>
      <c r="AE19" s="1">
        <v>4179</v>
      </c>
      <c r="AF19" s="1">
        <v>4858</v>
      </c>
      <c r="AG19" s="1">
        <v>4641</v>
      </c>
      <c r="AH19" s="1">
        <v>5103</v>
      </c>
      <c r="AI19" s="1">
        <v>5057</v>
      </c>
      <c r="AJ19" s="1">
        <v>5326</v>
      </c>
      <c r="AK19" s="1">
        <v>5223</v>
      </c>
      <c r="AL19" s="1">
        <v>5585</v>
      </c>
      <c r="AM19" s="1">
        <v>5169</v>
      </c>
      <c r="AN19" s="1">
        <v>4066</v>
      </c>
      <c r="AO19" s="1">
        <v>3575</v>
      </c>
      <c r="AP19" s="1">
        <v>4056</v>
      </c>
      <c r="AQ19" s="1">
        <v>4803</v>
      </c>
      <c r="AR19" s="1">
        <v>4644</v>
      </c>
      <c r="AS19" s="1">
        <v>4233</v>
      </c>
      <c r="AT19" s="1">
        <v>4500</v>
      </c>
      <c r="AU19" s="1">
        <v>4724</v>
      </c>
      <c r="AV19" s="1">
        <v>5348</v>
      </c>
    </row>
    <row r="20" spans="1:48" ht="13.5" customHeight="1" x14ac:dyDescent="0.2">
      <c r="A20" s="9"/>
      <c r="Z20" s="10"/>
      <c r="AB20" s="12" t="s">
        <v>4</v>
      </c>
      <c r="AC20" s="1" t="s">
        <v>26</v>
      </c>
      <c r="AD20" s="1">
        <v>52</v>
      </c>
      <c r="AE20" s="1">
        <v>78</v>
      </c>
      <c r="AF20" s="1">
        <v>80</v>
      </c>
      <c r="AG20" s="1">
        <v>90</v>
      </c>
      <c r="AH20" s="1">
        <v>85</v>
      </c>
      <c r="AI20" s="1">
        <v>87</v>
      </c>
      <c r="AJ20" s="1">
        <v>123</v>
      </c>
      <c r="AK20" s="1">
        <v>134</v>
      </c>
      <c r="AL20" s="1">
        <v>107</v>
      </c>
      <c r="AM20" s="1">
        <v>156</v>
      </c>
      <c r="AN20" s="1">
        <v>100</v>
      </c>
      <c r="AO20" s="1">
        <v>38</v>
      </c>
      <c r="AP20" s="1">
        <v>58</v>
      </c>
      <c r="AQ20" s="1">
        <v>58</v>
      </c>
      <c r="AR20" s="1">
        <v>60</v>
      </c>
      <c r="AS20" s="1">
        <v>62</v>
      </c>
      <c r="AT20" s="1">
        <v>53</v>
      </c>
      <c r="AU20" s="1">
        <v>42</v>
      </c>
      <c r="AV20" s="1">
        <v>36</v>
      </c>
    </row>
    <row r="21" spans="1:48" ht="13.5" customHeight="1" x14ac:dyDescent="0.2">
      <c r="A21" s="9"/>
      <c r="B21" s="15" t="s">
        <v>11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0"/>
      <c r="AC21" s="1" t="s">
        <v>25</v>
      </c>
      <c r="AD21" s="1">
        <v>29</v>
      </c>
      <c r="AE21" s="1">
        <v>34</v>
      </c>
      <c r="AF21" s="1">
        <v>44</v>
      </c>
      <c r="AG21" s="1">
        <v>46</v>
      </c>
      <c r="AH21" s="1">
        <v>45</v>
      </c>
      <c r="AI21" s="1">
        <v>52</v>
      </c>
      <c r="AJ21" s="1">
        <v>77</v>
      </c>
      <c r="AK21" s="1">
        <v>91</v>
      </c>
      <c r="AL21" s="1">
        <v>76</v>
      </c>
      <c r="AM21" s="1">
        <v>109</v>
      </c>
      <c r="AN21" s="1">
        <v>79</v>
      </c>
      <c r="AO21" s="1">
        <v>26</v>
      </c>
      <c r="AP21" s="1">
        <v>33</v>
      </c>
      <c r="AQ21" s="1">
        <v>35</v>
      </c>
      <c r="AR21" s="1">
        <v>38</v>
      </c>
      <c r="AS21" s="1">
        <v>41</v>
      </c>
      <c r="AT21" s="1">
        <v>35</v>
      </c>
      <c r="AU21" s="1">
        <v>28</v>
      </c>
      <c r="AV21" s="1">
        <v>25</v>
      </c>
    </row>
    <row r="22" spans="1:48" ht="13.5" customHeight="1" x14ac:dyDescent="0.2">
      <c r="A22" s="9"/>
      <c r="C22" s="12" t="s">
        <v>3</v>
      </c>
      <c r="D22" s="14">
        <v>0.73</v>
      </c>
      <c r="E22" s="14">
        <v>0.48</v>
      </c>
      <c r="F22" s="14">
        <v>0.7</v>
      </c>
      <c r="G22" s="14">
        <f t="shared" ref="G22:Y22" si="60">AD26/AD25</f>
        <v>0.70721205597416581</v>
      </c>
      <c r="H22" s="14">
        <f t="shared" si="60"/>
        <v>0.76419213973799127</v>
      </c>
      <c r="I22" s="14">
        <f t="shared" si="60"/>
        <v>0.74024640657084184</v>
      </c>
      <c r="J22" s="14">
        <f t="shared" si="60"/>
        <v>0.74872318692543416</v>
      </c>
      <c r="K22" s="14">
        <f t="shared" si="60"/>
        <v>0.73760144274120831</v>
      </c>
      <c r="L22" s="14">
        <f t="shared" si="60"/>
        <v>0.69244604316546765</v>
      </c>
      <c r="M22" s="14">
        <f t="shared" si="60"/>
        <v>0.73297002724795646</v>
      </c>
      <c r="N22" s="14">
        <f t="shared" si="60"/>
        <v>0.73018867924528297</v>
      </c>
      <c r="O22" s="14">
        <f t="shared" si="60"/>
        <v>0.7483443708609272</v>
      </c>
      <c r="P22" s="14">
        <f t="shared" si="60"/>
        <v>0.74926542605288937</v>
      </c>
      <c r="Q22" s="14">
        <f t="shared" si="60"/>
        <v>0.74728033472803346</v>
      </c>
      <c r="R22" s="14">
        <f t="shared" si="60"/>
        <v>0.73152709359605916</v>
      </c>
      <c r="S22" s="14">
        <f t="shared" si="60"/>
        <v>0.76085106382978729</v>
      </c>
      <c r="T22" s="14">
        <f t="shared" si="60"/>
        <v>0.74765558397271947</v>
      </c>
      <c r="U22" s="14">
        <f t="shared" si="60"/>
        <v>0.72151898734177211</v>
      </c>
      <c r="V22" s="14">
        <f t="shared" si="60"/>
        <v>0.77462121212121215</v>
      </c>
      <c r="W22" s="14">
        <f t="shared" si="60"/>
        <v>0.77451879010082492</v>
      </c>
      <c r="X22" s="14">
        <f t="shared" si="60"/>
        <v>0.7535624476110645</v>
      </c>
      <c r="Y22" s="14">
        <f t="shared" si="60"/>
        <v>0.75987361769352291</v>
      </c>
      <c r="Z22" s="10"/>
      <c r="AD22" s="1">
        <f t="shared" ref="AD22:AE22" si="61">AD18+AD20</f>
        <v>4838</v>
      </c>
      <c r="AE22" s="1">
        <f t="shared" si="61"/>
        <v>4980</v>
      </c>
      <c r="AF22" s="1">
        <f t="shared" ref="AF22:AG22" si="62">AF18+AF20</f>
        <v>5782</v>
      </c>
      <c r="AG22" s="1">
        <f t="shared" si="62"/>
        <v>5586</v>
      </c>
      <c r="AH22" s="1">
        <f t="shared" ref="AH22:AK23" si="63">AH18+AH20</f>
        <v>6082</v>
      </c>
      <c r="AI22" s="1">
        <f t="shared" si="63"/>
        <v>6132</v>
      </c>
      <c r="AJ22" s="1">
        <f t="shared" si="63"/>
        <v>6499</v>
      </c>
      <c r="AK22" s="1">
        <f t="shared" ref="AK22:AP22" si="64">AK18+AK20</f>
        <v>6194</v>
      </c>
      <c r="AL22" s="1">
        <f t="shared" si="64"/>
        <v>6514</v>
      </c>
      <c r="AM22" s="1">
        <f t="shared" si="64"/>
        <v>6189</v>
      </c>
      <c r="AN22" s="1">
        <f t="shared" si="64"/>
        <v>4772</v>
      </c>
      <c r="AO22" s="1">
        <f t="shared" si="64"/>
        <v>4129</v>
      </c>
      <c r="AP22" s="1">
        <f t="shared" si="64"/>
        <v>4673</v>
      </c>
      <c r="AQ22" s="1">
        <f t="shared" ref="AQ22:AR22" si="65">AQ18+AQ20</f>
        <v>5431</v>
      </c>
      <c r="AR22" s="1">
        <f t="shared" si="65"/>
        <v>5313</v>
      </c>
      <c r="AS22" s="1">
        <f t="shared" ref="AS22:AT22" si="66">AS18+AS20</f>
        <v>4840</v>
      </c>
      <c r="AT22" s="1">
        <f t="shared" si="66"/>
        <v>4981</v>
      </c>
      <c r="AU22" s="1">
        <f t="shared" ref="AU22:AV22" si="67">AU18+AU20</f>
        <v>5139</v>
      </c>
      <c r="AV22" s="1">
        <f t="shared" si="67"/>
        <v>5949</v>
      </c>
    </row>
    <row r="23" spans="1:48" ht="13.5" customHeight="1" x14ac:dyDescent="0.2">
      <c r="A23" s="9"/>
      <c r="C23" s="12" t="s">
        <v>4</v>
      </c>
      <c r="D23" s="14">
        <v>0.56000000000000005</v>
      </c>
      <c r="E23" s="14">
        <v>0.4</v>
      </c>
      <c r="F23" s="14">
        <v>0.25</v>
      </c>
      <c r="G23" s="14">
        <f t="shared" ref="G23:Y23" si="68">AD28/AD27</f>
        <v>0.42307692307692307</v>
      </c>
      <c r="H23" s="14">
        <f t="shared" si="68"/>
        <v>0.37209302325581395</v>
      </c>
      <c r="I23" s="14">
        <f t="shared" si="68"/>
        <v>0.42424242424242425</v>
      </c>
      <c r="J23" s="14">
        <f t="shared" si="68"/>
        <v>0.24</v>
      </c>
      <c r="K23" s="14">
        <f t="shared" si="68"/>
        <v>0.19444444444444445</v>
      </c>
      <c r="L23" s="14">
        <f t="shared" si="68"/>
        <v>0.38297872340425532</v>
      </c>
      <c r="M23" s="14">
        <f t="shared" si="68"/>
        <v>0.5</v>
      </c>
      <c r="N23" s="14">
        <f t="shared" si="68"/>
        <v>0.27777777777777779</v>
      </c>
      <c r="O23" s="14">
        <f t="shared" si="68"/>
        <v>0.25</v>
      </c>
      <c r="P23" s="14">
        <f t="shared" si="68"/>
        <v>0.42857142857142855</v>
      </c>
      <c r="Q23" s="14">
        <f t="shared" si="68"/>
        <v>0.29411764705882354</v>
      </c>
      <c r="R23" s="14">
        <f t="shared" si="68"/>
        <v>0.34615384615384615</v>
      </c>
      <c r="S23" s="14">
        <f t="shared" si="68"/>
        <v>0.36363636363636365</v>
      </c>
      <c r="T23" s="14">
        <f t="shared" si="68"/>
        <v>0.17391304347826086</v>
      </c>
      <c r="U23" s="14">
        <f t="shared" si="68"/>
        <v>0.375</v>
      </c>
      <c r="V23" s="14">
        <f t="shared" si="68"/>
        <v>0.23333333333333334</v>
      </c>
      <c r="W23" s="14">
        <f t="shared" si="68"/>
        <v>0.38461538461538464</v>
      </c>
      <c r="X23" s="14">
        <f t="shared" si="68"/>
        <v>0.23255813953488372</v>
      </c>
      <c r="Y23" s="14">
        <f t="shared" si="68"/>
        <v>0.13157894736842105</v>
      </c>
      <c r="Z23" s="10"/>
      <c r="AD23" s="1">
        <f t="shared" ref="AD23:AE23" si="69">AD19+AD21</f>
        <v>4080</v>
      </c>
      <c r="AE23" s="1">
        <f t="shared" si="69"/>
        <v>4213</v>
      </c>
      <c r="AF23" s="1">
        <f t="shared" ref="AF23:AG23" si="70">AF19+AF21</f>
        <v>4902</v>
      </c>
      <c r="AG23" s="1">
        <f t="shared" si="70"/>
        <v>4687</v>
      </c>
      <c r="AH23" s="1">
        <f t="shared" si="63"/>
        <v>5148</v>
      </c>
      <c r="AI23" s="1">
        <f t="shared" si="63"/>
        <v>5109</v>
      </c>
      <c r="AJ23" s="1">
        <f t="shared" si="63"/>
        <v>5403</v>
      </c>
      <c r="AK23" s="1">
        <f t="shared" si="63"/>
        <v>5314</v>
      </c>
      <c r="AL23" s="1">
        <f t="shared" ref="AL23" si="71">AL19+AL21</f>
        <v>5661</v>
      </c>
      <c r="AM23" s="1">
        <f t="shared" ref="AM23:AN23" si="72">AM19+AM21</f>
        <v>5278</v>
      </c>
      <c r="AN23" s="1">
        <f t="shared" si="72"/>
        <v>4145</v>
      </c>
      <c r="AO23" s="1">
        <f t="shared" ref="AO23:AP23" si="73">AO19+AO21</f>
        <v>3601</v>
      </c>
      <c r="AP23" s="1">
        <f t="shared" si="73"/>
        <v>4089</v>
      </c>
      <c r="AQ23" s="1">
        <f t="shared" ref="AQ23:AR23" si="74">AQ19+AQ21</f>
        <v>4838</v>
      </c>
      <c r="AR23" s="1">
        <f t="shared" si="74"/>
        <v>4682</v>
      </c>
      <c r="AS23" s="1">
        <f t="shared" ref="AS23:AT23" si="75">AS19+AS21</f>
        <v>4274</v>
      </c>
      <c r="AT23" s="1">
        <f t="shared" si="75"/>
        <v>4535</v>
      </c>
      <c r="AU23" s="1">
        <f t="shared" ref="AU23:AV23" si="76">AU19+AU21</f>
        <v>4752</v>
      </c>
      <c r="AV23" s="1">
        <f t="shared" si="76"/>
        <v>5373</v>
      </c>
    </row>
    <row r="24" spans="1:48" ht="13.5" customHeight="1" x14ac:dyDescent="0.2">
      <c r="A24" s="9"/>
      <c r="C24" s="1" t="s">
        <v>6</v>
      </c>
      <c r="D24" s="14"/>
      <c r="E24" s="14"/>
      <c r="F24" s="14"/>
      <c r="G24" s="14">
        <f t="shared" ref="G24:Y24" si="77">AD30/AD29</f>
        <v>0.69947643979057594</v>
      </c>
      <c r="H24" s="14">
        <f t="shared" si="77"/>
        <v>0.74661105318039622</v>
      </c>
      <c r="I24" s="14">
        <f t="shared" si="77"/>
        <v>0.72989076464746772</v>
      </c>
      <c r="J24" s="14">
        <f t="shared" si="77"/>
        <v>0.73605577689243029</v>
      </c>
      <c r="K24" s="14">
        <f t="shared" si="77"/>
        <v>0.72052401746724892</v>
      </c>
      <c r="L24" s="14">
        <f t="shared" si="77"/>
        <v>0.67989646246764457</v>
      </c>
      <c r="M24" s="14">
        <f t="shared" si="77"/>
        <v>0.72799999999999998</v>
      </c>
      <c r="N24" s="14">
        <f t="shared" si="77"/>
        <v>0.72263450834879406</v>
      </c>
      <c r="O24" s="14">
        <f t="shared" si="77"/>
        <v>0.74091332712022362</v>
      </c>
      <c r="P24" s="14">
        <f t="shared" si="77"/>
        <v>0.74070543374642517</v>
      </c>
      <c r="Q24" s="14">
        <f t="shared" si="77"/>
        <v>0.74092409240924095</v>
      </c>
      <c r="R24" s="14">
        <f t="shared" si="77"/>
        <v>0.72347266881028938</v>
      </c>
      <c r="S24" s="14">
        <f t="shared" si="77"/>
        <v>0.75355054302422719</v>
      </c>
      <c r="T24" s="14">
        <f t="shared" si="77"/>
        <v>0.73662207357859533</v>
      </c>
      <c r="U24" s="14">
        <f t="shared" si="77"/>
        <v>0.71104815864022664</v>
      </c>
      <c r="V24" s="14">
        <f t="shared" si="77"/>
        <v>0.75966850828729282</v>
      </c>
      <c r="W24" s="14">
        <f t="shared" si="77"/>
        <v>0.76544315129812002</v>
      </c>
      <c r="X24" s="14">
        <f t="shared" si="77"/>
        <v>0.7354368932038835</v>
      </c>
      <c r="Y24" s="14">
        <f t="shared" si="77"/>
        <v>0.7415644171779141</v>
      </c>
      <c r="Z24" s="10"/>
      <c r="AB24" s="1" t="s">
        <v>29</v>
      </c>
    </row>
    <row r="25" spans="1:48" ht="13.5" customHeight="1" x14ac:dyDescent="0.2">
      <c r="A25" s="9"/>
      <c r="Z25" s="10"/>
      <c r="AB25" s="12" t="s">
        <v>3</v>
      </c>
      <c r="AC25" s="1" t="s">
        <v>26</v>
      </c>
      <c r="AD25" s="1">
        <v>929</v>
      </c>
      <c r="AE25" s="1">
        <v>916</v>
      </c>
      <c r="AF25" s="1">
        <v>974</v>
      </c>
      <c r="AG25" s="1">
        <v>979</v>
      </c>
      <c r="AH25" s="1">
        <v>1109</v>
      </c>
      <c r="AI25" s="1">
        <v>1112</v>
      </c>
      <c r="AJ25" s="1">
        <v>1101</v>
      </c>
      <c r="AK25" s="1">
        <v>1060</v>
      </c>
      <c r="AL25" s="1">
        <v>1057</v>
      </c>
      <c r="AM25" s="1">
        <v>1021</v>
      </c>
      <c r="AN25" s="1">
        <v>1195</v>
      </c>
      <c r="AO25" s="1">
        <v>1218</v>
      </c>
      <c r="AP25" s="1">
        <v>1175</v>
      </c>
      <c r="AQ25" s="1">
        <v>1173</v>
      </c>
      <c r="AR25" s="1">
        <v>1027</v>
      </c>
      <c r="AS25" s="1">
        <v>1056</v>
      </c>
      <c r="AT25" s="1">
        <v>1091</v>
      </c>
      <c r="AU25" s="1">
        <f>1194-1</f>
        <v>1193</v>
      </c>
      <c r="AV25" s="1">
        <v>1266</v>
      </c>
    </row>
    <row r="26" spans="1:48" ht="13.5" customHeight="1" x14ac:dyDescent="0.2">
      <c r="A26" s="9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0"/>
      <c r="AC26" s="1" t="s">
        <v>25</v>
      </c>
      <c r="AD26" s="1">
        <v>657</v>
      </c>
      <c r="AE26" s="1">
        <v>700</v>
      </c>
      <c r="AF26" s="1">
        <v>721</v>
      </c>
      <c r="AG26" s="1">
        <v>733</v>
      </c>
      <c r="AH26" s="1">
        <v>818</v>
      </c>
      <c r="AI26" s="1">
        <v>770</v>
      </c>
      <c r="AJ26" s="1">
        <v>807</v>
      </c>
      <c r="AK26" s="1">
        <v>774</v>
      </c>
      <c r="AL26" s="1">
        <v>791</v>
      </c>
      <c r="AM26" s="1">
        <v>765</v>
      </c>
      <c r="AN26" s="1">
        <v>893</v>
      </c>
      <c r="AO26" s="1">
        <v>891</v>
      </c>
      <c r="AP26" s="1">
        <v>894</v>
      </c>
      <c r="AQ26" s="1">
        <v>877</v>
      </c>
      <c r="AR26" s="1">
        <v>741</v>
      </c>
      <c r="AS26" s="1">
        <v>818</v>
      </c>
      <c r="AT26" s="1">
        <v>845</v>
      </c>
      <c r="AU26" s="1">
        <v>899</v>
      </c>
      <c r="AV26" s="1">
        <v>962</v>
      </c>
    </row>
    <row r="27" spans="1:48" ht="13.5" customHeight="1" x14ac:dyDescent="0.2">
      <c r="A27" s="9"/>
      <c r="C27" s="12" t="s">
        <v>3</v>
      </c>
      <c r="D27" s="14">
        <v>0.84</v>
      </c>
      <c r="E27" s="14">
        <v>0.87</v>
      </c>
      <c r="F27" s="14">
        <v>0.87</v>
      </c>
      <c r="G27" s="14">
        <f t="shared" ref="G27:Y27" si="78">AD33/AD32</f>
        <v>0.86723768736616702</v>
      </c>
      <c r="H27" s="14">
        <f t="shared" si="78"/>
        <v>0.86465433300876338</v>
      </c>
      <c r="I27" s="14">
        <f t="shared" si="78"/>
        <v>0.87572254335260113</v>
      </c>
      <c r="J27" s="14">
        <f t="shared" si="78"/>
        <v>0.85312783318223029</v>
      </c>
      <c r="K27" s="14">
        <f t="shared" si="78"/>
        <v>0.82879719051799827</v>
      </c>
      <c r="L27" s="14">
        <f t="shared" si="78"/>
        <v>0.85321100917431192</v>
      </c>
      <c r="M27" s="14">
        <f t="shared" si="78"/>
        <v>0.8261648745519713</v>
      </c>
      <c r="N27" s="14">
        <f t="shared" si="78"/>
        <v>0.85679806918744972</v>
      </c>
      <c r="O27" s="14">
        <f t="shared" si="78"/>
        <v>0.87106918238993714</v>
      </c>
      <c r="P27" s="14">
        <f t="shared" si="78"/>
        <v>0.82901907356948223</v>
      </c>
      <c r="Q27" s="14">
        <f t="shared" si="78"/>
        <v>0.81284153005464477</v>
      </c>
      <c r="R27" s="14">
        <f t="shared" si="78"/>
        <v>0.83368719037508843</v>
      </c>
      <c r="S27" s="14">
        <f t="shared" si="78"/>
        <v>0.81818181818181823</v>
      </c>
      <c r="T27" s="14">
        <f t="shared" si="78"/>
        <v>0.84899034240561899</v>
      </c>
      <c r="U27" s="14">
        <f t="shared" si="78"/>
        <v>0.85050136736554238</v>
      </c>
      <c r="V27" s="14">
        <f t="shared" si="78"/>
        <v>0.85981308411214952</v>
      </c>
      <c r="W27" s="14">
        <f t="shared" si="78"/>
        <v>0.86067019400352729</v>
      </c>
      <c r="X27" s="14">
        <f t="shared" si="78"/>
        <v>0.86559594251901939</v>
      </c>
      <c r="Y27" s="14">
        <f t="shared" si="78"/>
        <v>0.88357256778309412</v>
      </c>
      <c r="Z27" s="10"/>
      <c r="AB27" s="12" t="s">
        <v>4</v>
      </c>
      <c r="AC27" s="1" t="s">
        <v>26</v>
      </c>
      <c r="AD27" s="1">
        <v>26</v>
      </c>
      <c r="AE27" s="1">
        <v>43</v>
      </c>
      <c r="AF27" s="1">
        <v>33</v>
      </c>
      <c r="AG27" s="1">
        <v>25</v>
      </c>
      <c r="AH27" s="1">
        <v>36</v>
      </c>
      <c r="AI27" s="1">
        <v>47</v>
      </c>
      <c r="AJ27" s="1">
        <v>24</v>
      </c>
      <c r="AK27" s="1">
        <v>18</v>
      </c>
      <c r="AL27" s="1">
        <v>16</v>
      </c>
      <c r="AM27" s="1">
        <v>28</v>
      </c>
      <c r="AN27" s="1">
        <v>17</v>
      </c>
      <c r="AO27" s="1">
        <v>26</v>
      </c>
      <c r="AP27" s="1">
        <v>22</v>
      </c>
      <c r="AQ27" s="1">
        <v>23</v>
      </c>
      <c r="AR27" s="1">
        <v>32</v>
      </c>
      <c r="AS27" s="1">
        <v>30</v>
      </c>
      <c r="AT27" s="1">
        <v>26</v>
      </c>
      <c r="AU27" s="1">
        <v>43</v>
      </c>
      <c r="AV27" s="1">
        <v>38</v>
      </c>
    </row>
    <row r="28" spans="1:48" ht="13.5" customHeight="1" x14ac:dyDescent="0.2">
      <c r="A28" s="9"/>
      <c r="C28" s="12" t="s">
        <v>4</v>
      </c>
      <c r="D28" s="14">
        <v>0.71</v>
      </c>
      <c r="E28" s="14">
        <v>0.33</v>
      </c>
      <c r="F28" s="14">
        <v>0.6</v>
      </c>
      <c r="G28" s="14">
        <f t="shared" ref="G28:Y28" si="79">AD35/AD34</f>
        <v>0.88888888888888884</v>
      </c>
      <c r="H28" s="14">
        <f t="shared" si="79"/>
        <v>0.30769230769230771</v>
      </c>
      <c r="I28" s="14">
        <f t="shared" si="79"/>
        <v>0.7142857142857143</v>
      </c>
      <c r="J28" s="14">
        <f t="shared" si="79"/>
        <v>0.5</v>
      </c>
      <c r="K28" s="14">
        <f t="shared" si="79"/>
        <v>0.66666666666666663</v>
      </c>
      <c r="L28" s="14">
        <f t="shared" si="79"/>
        <v>0.83333333333333337</v>
      </c>
      <c r="M28" s="14">
        <f t="shared" si="79"/>
        <v>0.6</v>
      </c>
      <c r="N28" s="14">
        <f t="shared" si="79"/>
        <v>0.88888888888888884</v>
      </c>
      <c r="O28" s="14">
        <f t="shared" si="79"/>
        <v>0.66666666666666663</v>
      </c>
      <c r="P28" s="14">
        <f t="shared" si="79"/>
        <v>0.61538461538461542</v>
      </c>
      <c r="Q28" s="14">
        <f t="shared" si="79"/>
        <v>0.41666666666666669</v>
      </c>
      <c r="R28" s="14">
        <f t="shared" si="79"/>
        <v>0.75</v>
      </c>
      <c r="S28" s="14">
        <f t="shared" si="79"/>
        <v>0.375</v>
      </c>
      <c r="T28" s="14">
        <f t="shared" si="79"/>
        <v>0.6</v>
      </c>
      <c r="U28" s="14">
        <f t="shared" si="79"/>
        <v>0.41666666666666669</v>
      </c>
      <c r="V28" s="14">
        <f t="shared" si="79"/>
        <v>0.25</v>
      </c>
      <c r="W28" s="14">
        <f t="shared" si="79"/>
        <v>0.6</v>
      </c>
      <c r="X28" s="14">
        <f t="shared" si="79"/>
        <v>0.5</v>
      </c>
      <c r="Y28" s="14">
        <f t="shared" si="79"/>
        <v>0.38461538461538464</v>
      </c>
      <c r="Z28" s="10"/>
      <c r="AC28" s="1" t="s">
        <v>25</v>
      </c>
      <c r="AD28" s="1">
        <v>11</v>
      </c>
      <c r="AE28" s="1">
        <v>16</v>
      </c>
      <c r="AF28" s="1">
        <v>14</v>
      </c>
      <c r="AG28" s="1">
        <v>6</v>
      </c>
      <c r="AH28" s="1">
        <v>7</v>
      </c>
      <c r="AI28" s="1">
        <v>18</v>
      </c>
      <c r="AJ28" s="1">
        <v>12</v>
      </c>
      <c r="AK28" s="1">
        <v>5</v>
      </c>
      <c r="AL28" s="1">
        <v>4</v>
      </c>
      <c r="AM28" s="1">
        <v>12</v>
      </c>
      <c r="AN28" s="1">
        <v>5</v>
      </c>
      <c r="AO28" s="1">
        <v>9</v>
      </c>
      <c r="AP28" s="1">
        <v>8</v>
      </c>
      <c r="AQ28" s="1">
        <v>4</v>
      </c>
      <c r="AR28" s="1">
        <v>12</v>
      </c>
      <c r="AS28" s="1">
        <v>7</v>
      </c>
      <c r="AT28" s="1">
        <v>10</v>
      </c>
      <c r="AU28" s="1">
        <v>10</v>
      </c>
      <c r="AV28" s="1">
        <v>5</v>
      </c>
    </row>
    <row r="29" spans="1:48" ht="13.5" customHeight="1" x14ac:dyDescent="0.2">
      <c r="A29" s="9"/>
      <c r="C29" s="1" t="s">
        <v>6</v>
      </c>
      <c r="D29" s="14"/>
      <c r="E29" s="14"/>
      <c r="F29" s="14"/>
      <c r="G29" s="14">
        <f t="shared" ref="G29:Y29" si="80">AD37/AD36</f>
        <v>0.86784599375650362</v>
      </c>
      <c r="H29" s="14">
        <f t="shared" si="80"/>
        <v>0.85769230769230764</v>
      </c>
      <c r="I29" s="14">
        <f t="shared" si="80"/>
        <v>0.87464114832535889</v>
      </c>
      <c r="J29" s="14">
        <f t="shared" si="80"/>
        <v>0.85185185185185186</v>
      </c>
      <c r="K29" s="14">
        <f t="shared" si="80"/>
        <v>0.82752613240418116</v>
      </c>
      <c r="L29" s="14">
        <f t="shared" si="80"/>
        <v>0.85310218978102192</v>
      </c>
      <c r="M29" s="14">
        <f t="shared" si="80"/>
        <v>0.82515611061552185</v>
      </c>
      <c r="N29" s="14">
        <f t="shared" si="80"/>
        <v>0.85725614591593968</v>
      </c>
      <c r="O29" s="14">
        <f t="shared" si="80"/>
        <v>0.86868686868686873</v>
      </c>
      <c r="P29" s="14">
        <f t="shared" si="80"/>
        <v>0.82714382174206613</v>
      </c>
      <c r="Q29" s="14">
        <f t="shared" si="80"/>
        <v>0.80962059620596205</v>
      </c>
      <c r="R29" s="14">
        <f t="shared" si="80"/>
        <v>0.83298245614035082</v>
      </c>
      <c r="S29" s="14">
        <f t="shared" si="80"/>
        <v>0.81283018867924528</v>
      </c>
      <c r="T29" s="14">
        <f t="shared" si="80"/>
        <v>0.84790209790209792</v>
      </c>
      <c r="U29" s="14">
        <f t="shared" si="80"/>
        <v>0.84580703336339047</v>
      </c>
      <c r="V29" s="14">
        <f t="shared" si="80"/>
        <v>0.85569620253164558</v>
      </c>
      <c r="W29" s="14">
        <f t="shared" si="80"/>
        <v>0.85839160839160844</v>
      </c>
      <c r="X29" s="14">
        <f t="shared" si="80"/>
        <v>0.86314021830394627</v>
      </c>
      <c r="Y29" s="14">
        <f t="shared" si="80"/>
        <v>0.87845303867403313</v>
      </c>
      <c r="Z29" s="10"/>
      <c r="AD29" s="1">
        <f t="shared" ref="AD29:AE29" si="81">AD25+AD27</f>
        <v>955</v>
      </c>
      <c r="AE29" s="1">
        <f t="shared" si="81"/>
        <v>959</v>
      </c>
      <c r="AF29" s="1">
        <f t="shared" ref="AF29:AG29" si="82">AF25+AF27</f>
        <v>1007</v>
      </c>
      <c r="AG29" s="1">
        <f t="shared" si="82"/>
        <v>1004</v>
      </c>
      <c r="AH29" s="1">
        <f t="shared" ref="AH29:AK30" si="83">AH25+AH27</f>
        <v>1145</v>
      </c>
      <c r="AI29" s="1">
        <f>AI25+AI27</f>
        <v>1159</v>
      </c>
      <c r="AJ29" s="1">
        <f t="shared" si="83"/>
        <v>1125</v>
      </c>
      <c r="AK29" s="1">
        <f t="shared" si="83"/>
        <v>1078</v>
      </c>
      <c r="AL29" s="1">
        <f t="shared" ref="AL29" si="84">AL25+AL27</f>
        <v>1073</v>
      </c>
      <c r="AM29" s="1">
        <f t="shared" ref="AM29:AN29" si="85">AM25+AM27</f>
        <v>1049</v>
      </c>
      <c r="AN29" s="1">
        <f t="shared" si="85"/>
        <v>1212</v>
      </c>
      <c r="AO29" s="1">
        <f t="shared" ref="AO29:AP29" si="86">AO25+AO27</f>
        <v>1244</v>
      </c>
      <c r="AP29" s="1">
        <f t="shared" si="86"/>
        <v>1197</v>
      </c>
      <c r="AQ29" s="1">
        <f t="shared" ref="AQ29:AR29" si="87">AQ25+AQ27</f>
        <v>1196</v>
      </c>
      <c r="AR29" s="1">
        <f t="shared" si="87"/>
        <v>1059</v>
      </c>
      <c r="AS29" s="1">
        <f t="shared" ref="AS29:AT29" si="88">AS25+AS27</f>
        <v>1086</v>
      </c>
      <c r="AT29" s="1">
        <f t="shared" si="88"/>
        <v>1117</v>
      </c>
      <c r="AU29" s="1">
        <f t="shared" ref="AU29:AV29" si="89">AU25+AU27</f>
        <v>1236</v>
      </c>
      <c r="AV29" s="1">
        <f t="shared" si="89"/>
        <v>1304</v>
      </c>
    </row>
    <row r="30" spans="1:48" ht="13.5" customHeight="1" x14ac:dyDescent="0.2">
      <c r="A30" s="9"/>
      <c r="Z30" s="10"/>
      <c r="AD30" s="1">
        <f t="shared" ref="AD30:AE30" si="90">AD26+AD28</f>
        <v>668</v>
      </c>
      <c r="AE30" s="1">
        <f t="shared" si="90"/>
        <v>716</v>
      </c>
      <c r="AF30" s="1">
        <f t="shared" ref="AF30:AG30" si="91">AF26+AF28</f>
        <v>735</v>
      </c>
      <c r="AG30" s="1">
        <f t="shared" si="91"/>
        <v>739</v>
      </c>
      <c r="AH30" s="1">
        <f t="shared" si="83"/>
        <v>825</v>
      </c>
      <c r="AI30" s="1">
        <f t="shared" si="83"/>
        <v>788</v>
      </c>
      <c r="AJ30" s="1">
        <f t="shared" si="83"/>
        <v>819</v>
      </c>
      <c r="AK30" s="1">
        <f t="shared" si="83"/>
        <v>779</v>
      </c>
      <c r="AL30" s="1">
        <f t="shared" ref="AL30" si="92">AL26+AL28</f>
        <v>795</v>
      </c>
      <c r="AM30" s="1">
        <f t="shared" ref="AM30:AN30" si="93">AM26+AM28</f>
        <v>777</v>
      </c>
      <c r="AN30" s="1">
        <f t="shared" si="93"/>
        <v>898</v>
      </c>
      <c r="AO30" s="1">
        <f t="shared" ref="AO30:AP30" si="94">AO26+AO28</f>
        <v>900</v>
      </c>
      <c r="AP30" s="1">
        <f t="shared" si="94"/>
        <v>902</v>
      </c>
      <c r="AQ30" s="1">
        <f t="shared" ref="AQ30:AR30" si="95">AQ26+AQ28</f>
        <v>881</v>
      </c>
      <c r="AR30" s="1">
        <f t="shared" si="95"/>
        <v>753</v>
      </c>
      <c r="AS30" s="1">
        <f t="shared" ref="AS30:AT30" si="96">AS26+AS28</f>
        <v>825</v>
      </c>
      <c r="AT30" s="1">
        <f t="shared" si="96"/>
        <v>855</v>
      </c>
      <c r="AU30" s="1">
        <f t="shared" ref="AU30:AV30" si="97">AU26+AU28</f>
        <v>909</v>
      </c>
      <c r="AV30" s="1">
        <f t="shared" si="97"/>
        <v>967</v>
      </c>
    </row>
    <row r="31" spans="1:48" ht="13.5" customHeight="1" x14ac:dyDescent="0.2">
      <c r="A31" s="9"/>
      <c r="B31" s="18" t="s">
        <v>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0"/>
      <c r="AB31" s="1" t="s">
        <v>30</v>
      </c>
    </row>
    <row r="32" spans="1:48" ht="13.5" customHeight="1" x14ac:dyDescent="0.2">
      <c r="A32" s="9"/>
      <c r="C32" s="12" t="s">
        <v>3</v>
      </c>
      <c r="D32" s="14">
        <v>0.68</v>
      </c>
      <c r="E32" s="14">
        <v>0.72</v>
      </c>
      <c r="F32" s="14">
        <v>0.71</v>
      </c>
      <c r="G32" s="14">
        <f t="shared" ref="G32:Q32" si="98">AD40/AD39</f>
        <v>0.71278825995807127</v>
      </c>
      <c r="H32" s="14">
        <f t="shared" si="98"/>
        <v>0.72549019607843135</v>
      </c>
      <c r="I32" s="14">
        <f t="shared" si="98"/>
        <v>0.69406392694063923</v>
      </c>
      <c r="J32" s="14">
        <f t="shared" si="98"/>
        <v>0.73886639676113364</v>
      </c>
      <c r="K32" s="14">
        <f t="shared" si="98"/>
        <v>0.77661795407098122</v>
      </c>
      <c r="L32" s="14">
        <f t="shared" si="98"/>
        <v>0.77500000000000002</v>
      </c>
      <c r="M32" s="14">
        <f t="shared" si="98"/>
        <v>0.75046904315196994</v>
      </c>
      <c r="N32" s="14">
        <f t="shared" si="98"/>
        <v>0.78663793103448276</v>
      </c>
      <c r="O32" s="14">
        <f t="shared" si="98"/>
        <v>0.74849094567404428</v>
      </c>
      <c r="P32" s="14">
        <f t="shared" si="98"/>
        <v>0.78757515030060121</v>
      </c>
      <c r="Q32" s="14">
        <f t="shared" si="98"/>
        <v>0.74818401937046008</v>
      </c>
      <c r="R32" s="14">
        <f t="shared" ref="R32:Y32" si="99">AO40/AO39</f>
        <v>0.75641025641025639</v>
      </c>
      <c r="S32" s="14">
        <f t="shared" si="99"/>
        <v>0.76774193548387093</v>
      </c>
      <c r="T32" s="14">
        <f t="shared" si="99"/>
        <v>0.82068965517241377</v>
      </c>
      <c r="U32" s="14">
        <f t="shared" si="99"/>
        <v>0.72864321608040206</v>
      </c>
      <c r="V32" s="14">
        <f t="shared" si="99"/>
        <v>0.74906367041198507</v>
      </c>
      <c r="W32" s="14">
        <f t="shared" si="99"/>
        <v>0.68280871670702181</v>
      </c>
      <c r="X32" s="14">
        <f t="shared" si="99"/>
        <v>0.73611111111111116</v>
      </c>
      <c r="Y32" s="14">
        <f t="shared" si="99"/>
        <v>0.69757174392935983</v>
      </c>
      <c r="Z32" s="10"/>
      <c r="AB32" s="12" t="s">
        <v>3</v>
      </c>
      <c r="AC32" s="1" t="s">
        <v>26</v>
      </c>
      <c r="AD32" s="1">
        <v>934</v>
      </c>
      <c r="AE32" s="1">
        <v>1027</v>
      </c>
      <c r="AF32" s="1">
        <v>1038</v>
      </c>
      <c r="AG32" s="1">
        <v>1103</v>
      </c>
      <c r="AH32" s="1">
        <v>1139</v>
      </c>
      <c r="AI32" s="1">
        <v>1090</v>
      </c>
      <c r="AJ32" s="1">
        <v>1116</v>
      </c>
      <c r="AK32" s="1">
        <v>1243</v>
      </c>
      <c r="AL32" s="1">
        <v>1272</v>
      </c>
      <c r="AM32" s="1">
        <v>1468</v>
      </c>
      <c r="AN32" s="1">
        <v>1464</v>
      </c>
      <c r="AO32" s="1">
        <v>1413</v>
      </c>
      <c r="AP32" s="1">
        <v>1309</v>
      </c>
      <c r="AQ32" s="1">
        <v>1139</v>
      </c>
      <c r="AR32" s="1">
        <v>1097</v>
      </c>
      <c r="AS32" s="1">
        <v>1177</v>
      </c>
      <c r="AT32" s="1">
        <v>1134</v>
      </c>
      <c r="AU32" s="1">
        <f>1187-4</f>
        <v>1183</v>
      </c>
      <c r="AV32" s="1">
        <v>1254</v>
      </c>
    </row>
    <row r="33" spans="1:48" ht="13.5" customHeight="1" x14ac:dyDescent="0.2">
      <c r="A33" s="9"/>
      <c r="C33" s="12" t="s">
        <v>4</v>
      </c>
      <c r="D33" s="14">
        <v>0.44</v>
      </c>
      <c r="E33" s="14">
        <v>0.42</v>
      </c>
      <c r="F33" s="14">
        <v>0.47</v>
      </c>
      <c r="G33" s="14">
        <f t="shared" ref="G33:Y33" si="100">AD42/AD41</f>
        <v>0.26530612244897961</v>
      </c>
      <c r="H33" s="14">
        <f t="shared" si="100"/>
        <v>0.38461538461538464</v>
      </c>
      <c r="I33" s="14">
        <f t="shared" si="100"/>
        <v>0.46666666666666667</v>
      </c>
      <c r="J33" s="14">
        <f t="shared" si="100"/>
        <v>0.5161290322580645</v>
      </c>
      <c r="K33" s="14">
        <f t="shared" si="100"/>
        <v>0.5</v>
      </c>
      <c r="L33" s="14">
        <f t="shared" si="100"/>
        <v>0.20833333333333334</v>
      </c>
      <c r="M33" s="14">
        <f t="shared" si="100"/>
        <v>0.61538461538461542</v>
      </c>
      <c r="N33" s="14">
        <f t="shared" si="100"/>
        <v>0.33333333333333331</v>
      </c>
      <c r="O33" s="14">
        <f t="shared" si="100"/>
        <v>0.375</v>
      </c>
      <c r="P33" s="14">
        <f t="shared" si="100"/>
        <v>0.46666666666666667</v>
      </c>
      <c r="Q33" s="14">
        <f t="shared" si="100"/>
        <v>0.12</v>
      </c>
      <c r="R33" s="14">
        <f t="shared" si="100"/>
        <v>8.3333333333333329E-2</v>
      </c>
      <c r="S33" s="14">
        <f t="shared" si="100"/>
        <v>0.45</v>
      </c>
      <c r="T33" s="14">
        <f t="shared" si="100"/>
        <v>0.27272727272727271</v>
      </c>
      <c r="U33" s="14">
        <f t="shared" si="100"/>
        <v>0.36842105263157893</v>
      </c>
      <c r="V33" s="14">
        <f t="shared" si="100"/>
        <v>0.16666666666666666</v>
      </c>
      <c r="W33" s="14">
        <f t="shared" si="100"/>
        <v>0.32142857142857145</v>
      </c>
      <c r="X33" s="14">
        <f t="shared" si="100"/>
        <v>0.4</v>
      </c>
      <c r="Y33" s="14">
        <f t="shared" si="100"/>
        <v>0.22222222222222221</v>
      </c>
      <c r="Z33" s="10"/>
      <c r="AC33" s="1" t="s">
        <v>25</v>
      </c>
      <c r="AD33" s="1">
        <v>810</v>
      </c>
      <c r="AE33" s="1">
        <v>888</v>
      </c>
      <c r="AF33" s="1">
        <v>909</v>
      </c>
      <c r="AG33" s="1">
        <v>941</v>
      </c>
      <c r="AH33" s="1">
        <v>944</v>
      </c>
      <c r="AI33" s="1">
        <v>930</v>
      </c>
      <c r="AJ33" s="1">
        <v>922</v>
      </c>
      <c r="AK33" s="1">
        <v>1065</v>
      </c>
      <c r="AL33" s="1">
        <v>1108</v>
      </c>
      <c r="AM33" s="1">
        <v>1217</v>
      </c>
      <c r="AN33" s="1">
        <v>1190</v>
      </c>
      <c r="AO33" s="1">
        <v>1178</v>
      </c>
      <c r="AP33" s="1">
        <v>1071</v>
      </c>
      <c r="AQ33" s="1">
        <v>967</v>
      </c>
      <c r="AR33" s="1">
        <v>933</v>
      </c>
      <c r="AS33" s="1">
        <v>1012</v>
      </c>
      <c r="AT33" s="1">
        <v>976</v>
      </c>
      <c r="AU33" s="1">
        <v>1024</v>
      </c>
      <c r="AV33" s="1">
        <v>1108</v>
      </c>
    </row>
    <row r="34" spans="1:48" ht="13.5" customHeight="1" x14ac:dyDescent="0.2">
      <c r="A34" s="9"/>
      <c r="C34" s="1" t="s">
        <v>6</v>
      </c>
      <c r="D34" s="14"/>
      <c r="E34" s="14"/>
      <c r="F34" s="14"/>
      <c r="G34" s="14">
        <f t="shared" ref="G34:Y34" si="101">AD44/AD43</f>
        <v>0.67110266159695819</v>
      </c>
      <c r="H34" s="14">
        <f t="shared" si="101"/>
        <v>0.70506912442396308</v>
      </c>
      <c r="I34" s="14">
        <f t="shared" si="101"/>
        <v>0.67948717948717952</v>
      </c>
      <c r="J34" s="14">
        <f t="shared" si="101"/>
        <v>0.72571428571428576</v>
      </c>
      <c r="K34" s="14">
        <f t="shared" si="101"/>
        <v>0.7665995975855131</v>
      </c>
      <c r="L34" s="14">
        <f t="shared" si="101"/>
        <v>0.74801587301587302</v>
      </c>
      <c r="M34" s="14">
        <f t="shared" si="101"/>
        <v>0.74725274725274726</v>
      </c>
      <c r="N34" s="14">
        <f t="shared" si="101"/>
        <v>0.76970954356846477</v>
      </c>
      <c r="O34" s="14">
        <f t="shared" si="101"/>
        <v>0.73684210526315785</v>
      </c>
      <c r="P34" s="14">
        <f t="shared" si="101"/>
        <v>0.77821011673151752</v>
      </c>
      <c r="Q34" s="14">
        <f t="shared" si="101"/>
        <v>0.71232876712328763</v>
      </c>
      <c r="R34" s="14">
        <f t="shared" si="101"/>
        <v>0.73958333333333337</v>
      </c>
      <c r="S34" s="14">
        <f t="shared" si="101"/>
        <v>0.75463917525773194</v>
      </c>
      <c r="T34" s="14">
        <f t="shared" si="101"/>
        <v>0.80717488789237668</v>
      </c>
      <c r="U34" s="14">
        <f t="shared" si="101"/>
        <v>0.71223021582733814</v>
      </c>
      <c r="V34" s="14">
        <f t="shared" si="101"/>
        <v>0.7010309278350515</v>
      </c>
      <c r="W34" s="14">
        <f t="shared" si="101"/>
        <v>0.65986394557823125</v>
      </c>
      <c r="X34" s="14">
        <f t="shared" si="101"/>
        <v>0.7142857142857143</v>
      </c>
      <c r="Y34" s="14">
        <f t="shared" si="101"/>
        <v>0.66257668711656437</v>
      </c>
      <c r="Z34" s="10"/>
      <c r="AB34" s="12" t="s">
        <v>4</v>
      </c>
      <c r="AC34" s="1" t="s">
        <v>26</v>
      </c>
      <c r="AD34" s="1">
        <v>27</v>
      </c>
      <c r="AE34" s="1">
        <v>13</v>
      </c>
      <c r="AF34" s="1">
        <v>7</v>
      </c>
      <c r="AG34" s="1">
        <v>4</v>
      </c>
      <c r="AH34" s="1">
        <v>9</v>
      </c>
      <c r="AI34" s="1">
        <v>6</v>
      </c>
      <c r="AJ34" s="1">
        <v>5</v>
      </c>
      <c r="AK34" s="1">
        <v>18</v>
      </c>
      <c r="AL34" s="1">
        <v>15</v>
      </c>
      <c r="AM34" s="1">
        <v>13</v>
      </c>
      <c r="AN34" s="1">
        <v>12</v>
      </c>
      <c r="AO34" s="1">
        <v>12</v>
      </c>
      <c r="AP34" s="1">
        <v>16</v>
      </c>
      <c r="AQ34" s="1">
        <v>5</v>
      </c>
      <c r="AR34" s="1">
        <v>12</v>
      </c>
      <c r="AS34" s="1">
        <v>8</v>
      </c>
      <c r="AT34" s="1">
        <v>10</v>
      </c>
      <c r="AU34" s="1">
        <v>8</v>
      </c>
      <c r="AV34" s="1">
        <v>13</v>
      </c>
    </row>
    <row r="35" spans="1:48" ht="13.5" customHeight="1" x14ac:dyDescent="0.2">
      <c r="A35" s="9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0"/>
      <c r="AC35" s="1" t="s">
        <v>25</v>
      </c>
      <c r="AD35" s="1">
        <v>24</v>
      </c>
      <c r="AE35" s="1">
        <v>4</v>
      </c>
      <c r="AF35" s="1">
        <v>5</v>
      </c>
      <c r="AG35" s="1">
        <v>2</v>
      </c>
      <c r="AH35" s="1">
        <v>6</v>
      </c>
      <c r="AI35" s="1">
        <v>5</v>
      </c>
      <c r="AJ35" s="1">
        <v>3</v>
      </c>
      <c r="AK35" s="1">
        <v>16</v>
      </c>
      <c r="AL35" s="1">
        <v>10</v>
      </c>
      <c r="AM35" s="1">
        <v>8</v>
      </c>
      <c r="AN35" s="1">
        <v>5</v>
      </c>
      <c r="AO35" s="1">
        <v>9</v>
      </c>
      <c r="AP35" s="1">
        <v>6</v>
      </c>
      <c r="AQ35" s="1">
        <v>3</v>
      </c>
      <c r="AR35" s="1">
        <v>5</v>
      </c>
      <c r="AS35" s="1">
        <v>2</v>
      </c>
      <c r="AT35" s="1">
        <v>6</v>
      </c>
      <c r="AU35" s="1">
        <v>4</v>
      </c>
      <c r="AV35" s="1">
        <v>5</v>
      </c>
    </row>
    <row r="36" spans="1:48" ht="13.5" customHeight="1" x14ac:dyDescent="0.2">
      <c r="A36" s="9"/>
      <c r="Z36" s="10"/>
      <c r="AD36" s="1">
        <f t="shared" ref="AD36:AE36" si="102">AD32+AD34</f>
        <v>961</v>
      </c>
      <c r="AE36" s="1">
        <f t="shared" si="102"/>
        <v>1040</v>
      </c>
      <c r="AF36" s="1">
        <f t="shared" ref="AF36:AG36" si="103">AF32+AF34</f>
        <v>1045</v>
      </c>
      <c r="AG36" s="1">
        <f t="shared" si="103"/>
        <v>1107</v>
      </c>
      <c r="AH36" s="1">
        <f t="shared" ref="AH36:AK37" si="104">AH32+AH34</f>
        <v>1148</v>
      </c>
      <c r="AI36" s="1">
        <f t="shared" si="104"/>
        <v>1096</v>
      </c>
      <c r="AJ36" s="1">
        <f t="shared" si="104"/>
        <v>1121</v>
      </c>
      <c r="AK36" s="1">
        <f t="shared" si="104"/>
        <v>1261</v>
      </c>
      <c r="AL36" s="1">
        <f t="shared" ref="AL36" si="105">AL32+AL34</f>
        <v>1287</v>
      </c>
      <c r="AM36" s="1">
        <f t="shared" ref="AM36:AN36" si="106">AM32+AM34</f>
        <v>1481</v>
      </c>
      <c r="AN36" s="1">
        <f t="shared" si="106"/>
        <v>1476</v>
      </c>
      <c r="AO36" s="1">
        <f t="shared" ref="AO36:AP36" si="107">AO32+AO34</f>
        <v>1425</v>
      </c>
      <c r="AP36" s="1">
        <f t="shared" si="107"/>
        <v>1325</v>
      </c>
      <c r="AQ36" s="1">
        <f t="shared" ref="AQ36:AR36" si="108">AQ32+AQ34</f>
        <v>1144</v>
      </c>
      <c r="AR36" s="1">
        <f t="shared" si="108"/>
        <v>1109</v>
      </c>
      <c r="AS36" s="1">
        <f t="shared" ref="AS36:AT36" si="109">AS32+AS34</f>
        <v>1185</v>
      </c>
      <c r="AT36" s="1">
        <f t="shared" si="109"/>
        <v>1144</v>
      </c>
      <c r="AU36" s="1">
        <f t="shared" ref="AU36:AV36" si="110">AU32+AU34</f>
        <v>1191</v>
      </c>
      <c r="AV36" s="1">
        <f t="shared" si="110"/>
        <v>1267</v>
      </c>
    </row>
    <row r="37" spans="1:48" ht="13.5" customHeight="1" x14ac:dyDescent="0.25">
      <c r="A37" s="22"/>
      <c r="B37" s="27" t="s">
        <v>42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8"/>
      <c r="S37" s="29"/>
      <c r="T37" s="29"/>
      <c r="U37" s="29"/>
      <c r="V37" s="23"/>
      <c r="W37" s="23"/>
      <c r="X37" s="23"/>
      <c r="Y37" s="23" t="s">
        <v>66</v>
      </c>
      <c r="Z37" s="13"/>
      <c r="AD37" s="1">
        <f t="shared" ref="AD37:AE37" si="111">AD33+AD35</f>
        <v>834</v>
      </c>
      <c r="AE37" s="1">
        <f t="shared" si="111"/>
        <v>892</v>
      </c>
      <c r="AF37" s="1">
        <f t="shared" ref="AF37:AG37" si="112">AF33+AF35</f>
        <v>914</v>
      </c>
      <c r="AG37" s="1">
        <f t="shared" si="112"/>
        <v>943</v>
      </c>
      <c r="AH37" s="1">
        <f t="shared" si="104"/>
        <v>950</v>
      </c>
      <c r="AI37" s="1">
        <f t="shared" si="104"/>
        <v>935</v>
      </c>
      <c r="AJ37" s="1">
        <f t="shared" si="104"/>
        <v>925</v>
      </c>
      <c r="AK37" s="1">
        <f t="shared" si="104"/>
        <v>1081</v>
      </c>
      <c r="AL37" s="1">
        <f t="shared" ref="AL37" si="113">AL33+AL35</f>
        <v>1118</v>
      </c>
      <c r="AM37" s="1">
        <f t="shared" ref="AM37:AN37" si="114">AM33+AM35</f>
        <v>1225</v>
      </c>
      <c r="AN37" s="1">
        <f t="shared" si="114"/>
        <v>1195</v>
      </c>
      <c r="AO37" s="1">
        <f t="shared" ref="AO37:AP37" si="115">AO33+AO35</f>
        <v>1187</v>
      </c>
      <c r="AP37" s="1">
        <f t="shared" si="115"/>
        <v>1077</v>
      </c>
      <c r="AQ37" s="1">
        <f t="shared" ref="AQ37:AR37" si="116">AQ33+AQ35</f>
        <v>970</v>
      </c>
      <c r="AR37" s="1">
        <f t="shared" si="116"/>
        <v>938</v>
      </c>
      <c r="AS37" s="1">
        <f t="shared" ref="AS37:AT37" si="117">AS33+AS35</f>
        <v>1014</v>
      </c>
      <c r="AT37" s="1">
        <f t="shared" si="117"/>
        <v>982</v>
      </c>
      <c r="AU37" s="1">
        <f t="shared" ref="AU37:AV37" si="118">AU33+AU35</f>
        <v>1028</v>
      </c>
      <c r="AV37" s="1">
        <f t="shared" si="118"/>
        <v>1113</v>
      </c>
    </row>
    <row r="38" spans="1:48" ht="13.5" customHeight="1" x14ac:dyDescent="0.2">
      <c r="AB38" s="1" t="s">
        <v>31</v>
      </c>
    </row>
    <row r="39" spans="1:48" ht="13.5" customHeight="1" x14ac:dyDescent="0.2">
      <c r="AB39" s="12" t="s">
        <v>3</v>
      </c>
      <c r="AC39" s="1" t="s">
        <v>26</v>
      </c>
      <c r="AD39" s="1">
        <v>477</v>
      </c>
      <c r="AE39" s="1">
        <v>408</v>
      </c>
      <c r="AF39" s="1">
        <v>438</v>
      </c>
      <c r="AG39" s="1">
        <v>494</v>
      </c>
      <c r="AH39" s="1">
        <v>479</v>
      </c>
      <c r="AI39" s="1">
        <v>480</v>
      </c>
      <c r="AJ39" s="1">
        <v>533</v>
      </c>
      <c r="AK39" s="1">
        <v>464</v>
      </c>
      <c r="AL39" s="1">
        <v>497</v>
      </c>
      <c r="AM39" s="1">
        <v>499</v>
      </c>
      <c r="AN39" s="1">
        <v>413</v>
      </c>
      <c r="AO39" s="1">
        <v>468</v>
      </c>
      <c r="AP39" s="1">
        <v>465</v>
      </c>
      <c r="AQ39" s="1">
        <v>435</v>
      </c>
      <c r="AR39" s="1">
        <v>398</v>
      </c>
      <c r="AS39" s="1">
        <v>267</v>
      </c>
      <c r="AT39" s="1">
        <v>413</v>
      </c>
      <c r="AU39" s="1">
        <v>432</v>
      </c>
      <c r="AV39" s="1">
        <v>453</v>
      </c>
    </row>
    <row r="40" spans="1:48" ht="13.5" customHeight="1" x14ac:dyDescent="0.2">
      <c r="AC40" s="1" t="s">
        <v>25</v>
      </c>
      <c r="AD40" s="1">
        <v>340</v>
      </c>
      <c r="AE40" s="1">
        <v>296</v>
      </c>
      <c r="AF40" s="1">
        <v>304</v>
      </c>
      <c r="AG40" s="1">
        <v>365</v>
      </c>
      <c r="AH40" s="1">
        <v>372</v>
      </c>
      <c r="AI40" s="1">
        <v>372</v>
      </c>
      <c r="AJ40" s="1">
        <v>400</v>
      </c>
      <c r="AK40" s="1">
        <v>365</v>
      </c>
      <c r="AL40" s="1">
        <v>372</v>
      </c>
      <c r="AM40" s="1">
        <v>393</v>
      </c>
      <c r="AN40" s="1">
        <v>309</v>
      </c>
      <c r="AO40" s="1">
        <v>354</v>
      </c>
      <c r="AP40" s="1">
        <v>357</v>
      </c>
      <c r="AQ40" s="1">
        <v>357</v>
      </c>
      <c r="AR40" s="1">
        <v>290</v>
      </c>
      <c r="AS40" s="1">
        <v>200</v>
      </c>
      <c r="AT40" s="1">
        <v>282</v>
      </c>
      <c r="AU40" s="1">
        <v>318</v>
      </c>
      <c r="AV40" s="1">
        <v>316</v>
      </c>
    </row>
    <row r="41" spans="1:48" ht="13.5" customHeight="1" x14ac:dyDescent="0.2">
      <c r="AB41" s="12" t="s">
        <v>4</v>
      </c>
      <c r="AC41" s="1" t="s">
        <v>26</v>
      </c>
      <c r="AD41" s="1">
        <v>49</v>
      </c>
      <c r="AE41" s="1">
        <v>26</v>
      </c>
      <c r="AF41" s="1">
        <v>30</v>
      </c>
      <c r="AG41" s="1">
        <v>31</v>
      </c>
      <c r="AH41" s="1">
        <v>18</v>
      </c>
      <c r="AI41" s="1">
        <v>24</v>
      </c>
      <c r="AJ41" s="1">
        <v>13</v>
      </c>
      <c r="AK41" s="1">
        <v>18</v>
      </c>
      <c r="AL41" s="1">
        <v>16</v>
      </c>
      <c r="AM41" s="1">
        <v>15</v>
      </c>
      <c r="AN41" s="1">
        <v>25</v>
      </c>
      <c r="AO41" s="1">
        <v>12</v>
      </c>
      <c r="AP41" s="1">
        <v>20</v>
      </c>
      <c r="AQ41" s="1">
        <v>11</v>
      </c>
      <c r="AR41" s="1">
        <v>19</v>
      </c>
      <c r="AS41" s="1">
        <v>24</v>
      </c>
      <c r="AT41" s="1">
        <v>28</v>
      </c>
      <c r="AU41" s="1">
        <v>30</v>
      </c>
      <c r="AV41" s="1">
        <v>36</v>
      </c>
    </row>
    <row r="42" spans="1:48" ht="13.5" customHeight="1" x14ac:dyDescent="0.2">
      <c r="AC42" s="1" t="s">
        <v>25</v>
      </c>
      <c r="AD42" s="1">
        <v>13</v>
      </c>
      <c r="AE42" s="1">
        <v>10</v>
      </c>
      <c r="AF42" s="1">
        <v>14</v>
      </c>
      <c r="AG42" s="1">
        <v>16</v>
      </c>
      <c r="AH42" s="1">
        <v>9</v>
      </c>
      <c r="AI42" s="1">
        <v>5</v>
      </c>
      <c r="AJ42" s="1">
        <v>8</v>
      </c>
      <c r="AK42" s="1">
        <v>6</v>
      </c>
      <c r="AL42" s="1">
        <v>6</v>
      </c>
      <c r="AM42" s="1">
        <v>7</v>
      </c>
      <c r="AN42" s="1">
        <v>3</v>
      </c>
      <c r="AO42" s="1">
        <v>1</v>
      </c>
      <c r="AP42" s="1">
        <v>9</v>
      </c>
      <c r="AQ42" s="1">
        <v>3</v>
      </c>
      <c r="AR42" s="1">
        <v>7</v>
      </c>
      <c r="AS42" s="1">
        <v>4</v>
      </c>
      <c r="AT42" s="1">
        <v>9</v>
      </c>
      <c r="AU42" s="1">
        <v>12</v>
      </c>
      <c r="AV42" s="1">
        <v>8</v>
      </c>
    </row>
    <row r="43" spans="1:48" ht="13.5" customHeight="1" x14ac:dyDescent="0.2">
      <c r="AD43" s="1">
        <f t="shared" ref="AD43:AE43" si="119">AD39+AD41</f>
        <v>526</v>
      </c>
      <c r="AE43" s="1">
        <f t="shared" si="119"/>
        <v>434</v>
      </c>
      <c r="AF43" s="1">
        <f t="shared" ref="AF43:AG43" si="120">AF39+AF41</f>
        <v>468</v>
      </c>
      <c r="AG43" s="1">
        <f t="shared" si="120"/>
        <v>525</v>
      </c>
      <c r="AH43" s="1">
        <f t="shared" ref="AH43:AK44" si="121">AH39+AH41</f>
        <v>497</v>
      </c>
      <c r="AI43" s="1">
        <f t="shared" si="121"/>
        <v>504</v>
      </c>
      <c r="AJ43" s="1">
        <f t="shared" si="121"/>
        <v>546</v>
      </c>
      <c r="AK43" s="1">
        <f t="shared" si="121"/>
        <v>482</v>
      </c>
      <c r="AL43" s="1">
        <f t="shared" ref="AL43" si="122">AL39+AL41</f>
        <v>513</v>
      </c>
      <c r="AM43" s="1">
        <f t="shared" ref="AM43:AN43" si="123">AM39+AM41</f>
        <v>514</v>
      </c>
      <c r="AN43" s="1">
        <f t="shared" si="123"/>
        <v>438</v>
      </c>
      <c r="AO43" s="1">
        <f t="shared" ref="AO43:AP43" si="124">AO39+AO41</f>
        <v>480</v>
      </c>
      <c r="AP43" s="1">
        <f t="shared" si="124"/>
        <v>485</v>
      </c>
      <c r="AQ43" s="1">
        <f t="shared" ref="AQ43:AR43" si="125">AQ39+AQ41</f>
        <v>446</v>
      </c>
      <c r="AR43" s="1">
        <f t="shared" si="125"/>
        <v>417</v>
      </c>
      <c r="AS43" s="1">
        <f t="shared" ref="AS43:AT43" si="126">AS39+AS41</f>
        <v>291</v>
      </c>
      <c r="AT43" s="1">
        <f t="shared" si="126"/>
        <v>441</v>
      </c>
      <c r="AU43" s="1">
        <f t="shared" ref="AU43:AV43" si="127">AU39+AU41</f>
        <v>462</v>
      </c>
      <c r="AV43" s="1">
        <f t="shared" si="127"/>
        <v>489</v>
      </c>
    </row>
    <row r="44" spans="1:48" ht="13.5" customHeight="1" x14ac:dyDescent="0.2">
      <c r="AD44" s="1">
        <f t="shared" ref="AD44:AE44" si="128">AD40+AD42</f>
        <v>353</v>
      </c>
      <c r="AE44" s="1">
        <f t="shared" si="128"/>
        <v>306</v>
      </c>
      <c r="AF44" s="1">
        <f t="shared" ref="AF44:AG44" si="129">AF40+AF42</f>
        <v>318</v>
      </c>
      <c r="AG44" s="1">
        <f t="shared" si="129"/>
        <v>381</v>
      </c>
      <c r="AH44" s="1">
        <f t="shared" si="121"/>
        <v>381</v>
      </c>
      <c r="AI44" s="1">
        <f t="shared" si="121"/>
        <v>377</v>
      </c>
      <c r="AJ44" s="1">
        <f t="shared" si="121"/>
        <v>408</v>
      </c>
      <c r="AK44" s="1">
        <f t="shared" si="121"/>
        <v>371</v>
      </c>
      <c r="AL44" s="1">
        <f t="shared" ref="AL44" si="130">AL40+AL42</f>
        <v>378</v>
      </c>
      <c r="AM44" s="1">
        <f t="shared" ref="AM44:AN44" si="131">AM40+AM42</f>
        <v>400</v>
      </c>
      <c r="AN44" s="1">
        <f t="shared" si="131"/>
        <v>312</v>
      </c>
      <c r="AO44" s="1">
        <f t="shared" ref="AO44:AP44" si="132">AO40+AO42</f>
        <v>355</v>
      </c>
      <c r="AP44" s="1">
        <f t="shared" si="132"/>
        <v>366</v>
      </c>
      <c r="AQ44" s="1">
        <f t="shared" ref="AQ44:AR44" si="133">AQ40+AQ42</f>
        <v>360</v>
      </c>
      <c r="AR44" s="1">
        <f t="shared" si="133"/>
        <v>297</v>
      </c>
      <c r="AS44" s="1">
        <f t="shared" ref="AS44:AT44" si="134">AS40+AS42</f>
        <v>204</v>
      </c>
      <c r="AT44" s="1">
        <f t="shared" si="134"/>
        <v>291</v>
      </c>
      <c r="AU44" s="1">
        <f t="shared" ref="AU44:AV44" si="135">AU40+AU42</f>
        <v>330</v>
      </c>
      <c r="AV44" s="1">
        <f t="shared" si="135"/>
        <v>324</v>
      </c>
    </row>
  </sheetData>
  <mergeCells count="2">
    <mergeCell ref="A2:Z2"/>
    <mergeCell ref="B37:U37"/>
  </mergeCells>
  <hyperlinks>
    <hyperlink ref="B37:P37" r:id="rId1" display="Source: IPEDS EF, Fall Enrollment Survey" xr:uid="{7BFD84C7-E96B-412C-8EB4-B723C1C815BF}"/>
    <hyperlink ref="B37:R37" r:id="rId2" display="Source: IPEDS EF, Fall Enrollment Survey" xr:uid="{9E28BE85-D98C-43CA-BB20-37A8B54DEFDE}"/>
  </hyperlinks>
  <printOptions horizontalCentered="1"/>
  <pageMargins left="0.7" right="0.45" top="0.5" bottom="0.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</vt:lpstr>
      <vt:lpstr>UM!Print_Area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2022-09-19T14:47:24Z</cp:lastPrinted>
  <dcterms:created xsi:type="dcterms:W3CDTF">2015-06-15T16:28:31Z</dcterms:created>
  <dcterms:modified xsi:type="dcterms:W3CDTF">2026-02-09T22:02:39Z</dcterms:modified>
</cp:coreProperties>
</file>