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-my.sharepoint.com/personal/haddockmd_umsystem_edu/Documents/Documents/Delete As Needed/"/>
    </mc:Choice>
  </mc:AlternateContent>
  <xr:revisionPtr revIDLastSave="0" documentId="8_{D876FF03-C98F-45FD-BC76-7C4F09603EC8}" xr6:coauthVersionLast="47" xr6:coauthVersionMax="47" xr10:uidLastSave="{00000000-0000-0000-0000-000000000000}"/>
  <bookViews>
    <workbookView xWindow="-120" yWindow="-120" windowWidth="29040" windowHeight="15720" xr2:uid="{FA208AB2-4B89-433D-8257-B3D9C6E87234}"/>
  </bookViews>
  <sheets>
    <sheet name="Sheet1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32" i="1"/>
  <c r="J33" i="1"/>
  <c r="J34" i="1"/>
  <c r="J35" i="1"/>
  <c r="J36" i="1"/>
  <c r="J37" i="1"/>
  <c r="J30" i="1"/>
  <c r="F25" i="1"/>
  <c r="J38" i="1" l="1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2" i="2"/>
</calcChain>
</file>

<file path=xl/sharedStrings.xml><?xml version="1.0" encoding="utf-8"?>
<sst xmlns="http://schemas.openxmlformats.org/spreadsheetml/2006/main" count="179" uniqueCount="137">
  <si>
    <t>Book/Periodical Subscription</t>
  </si>
  <si>
    <t>Bus Comm-Phone/Internet</t>
  </si>
  <si>
    <t>Bus Svc-Printing/Copies/Fax</t>
  </si>
  <si>
    <t>Bus Svc-Shipping/Postage</t>
  </si>
  <si>
    <t>COVID-19</t>
  </si>
  <si>
    <t>Conference/Seminar Reg</t>
  </si>
  <si>
    <t>Dues/Prof Certification Fees</t>
  </si>
  <si>
    <t>Equip-Non-Cap/Fabricated</t>
  </si>
  <si>
    <t>Equip-Rental/Repair</t>
  </si>
  <si>
    <t>Exp Adj-External Agency</t>
  </si>
  <si>
    <t>Exp Adj-Travel Allowance</t>
  </si>
  <si>
    <t>Exp Adj-Trip Optimizer</t>
  </si>
  <si>
    <t>Hotel/Lodging</t>
  </si>
  <si>
    <t>Marketing/Promotion</t>
  </si>
  <si>
    <t>Meal-Business</t>
  </si>
  <si>
    <t>Meal-Extended Work Day</t>
  </si>
  <si>
    <t>Meal-Per Diem</t>
  </si>
  <si>
    <t>Med supply (nonchargeable)</t>
  </si>
  <si>
    <t>Meeting Expense</t>
  </si>
  <si>
    <t>Moving Expenses</t>
  </si>
  <si>
    <t>Software</t>
  </si>
  <si>
    <t>Supplies-Acad Research Lab</t>
  </si>
  <si>
    <t>Supplies-Hardware and Tools</t>
  </si>
  <si>
    <t>Supplies- Office</t>
  </si>
  <si>
    <t>Supplies-other</t>
  </si>
  <si>
    <t>Transp-Airfare</t>
  </si>
  <si>
    <t>Transp-Baggage Fees</t>
  </si>
  <si>
    <t>Transp-Car Rental</t>
  </si>
  <si>
    <t>Transp-Gas (Rental)</t>
  </si>
  <si>
    <t>Transp-Gas (Univ Vehicle)</t>
  </si>
  <si>
    <t>Transp-Mileage (personal vehicle)</t>
  </si>
  <si>
    <t>Transp-Parking &amp; Tolls</t>
  </si>
  <si>
    <t>Transp-Taxi/Shuttle/Bus/other</t>
  </si>
  <si>
    <t>Utilities</t>
  </si>
  <si>
    <t xml:space="preserve"> Tenure/Tenure-Track Faculty </t>
  </si>
  <si>
    <t>Ben Eligible Faculty excl TNR</t>
  </si>
  <si>
    <t>Ben Elg Academic (Non-Faculty)</t>
  </si>
  <si>
    <t>Non-Ben Elg Faculty excl TNR</t>
  </si>
  <si>
    <t>Non-Ben Elg Acad (Non-Faculty)</t>
  </si>
  <si>
    <t>Student Faculty (Grads)</t>
  </si>
  <si>
    <t>Benefit Eligible Staff</t>
  </si>
  <si>
    <t>S&amp;W-Capitalized Costs</t>
  </si>
  <si>
    <t>Non-Benefit Eligible Staff</t>
  </si>
  <si>
    <t>Non-Academic Student Employees</t>
  </si>
  <si>
    <t>S&amp;W-Other</t>
  </si>
  <si>
    <t>S&amp;W - Overtime</t>
  </si>
  <si>
    <t>S&amp;W-Accrued salary</t>
  </si>
  <si>
    <t>S&amp;W-Accrued vacation</t>
  </si>
  <si>
    <t>S&amp;W - Purchased Faculty Time</t>
  </si>
  <si>
    <t>MPP Incentive Pay</t>
  </si>
  <si>
    <t>Incentive Pay Other</t>
  </si>
  <si>
    <t>S&amp;W - Purchased Staff Time</t>
  </si>
  <si>
    <t>Staff Benefits</t>
  </si>
  <si>
    <t>Flat Rate Benefits</t>
  </si>
  <si>
    <t>FICA Benefits</t>
  </si>
  <si>
    <t>SB-Capitalized Costs</t>
  </si>
  <si>
    <t>SB-Accrued benefits</t>
  </si>
  <si>
    <t>SB-Educational assist-summer</t>
  </si>
  <si>
    <t>SB-Educational assist-fall</t>
  </si>
  <si>
    <t>SB-Educational assist-winter</t>
  </si>
  <si>
    <t>SB-Depend Educ Assist-Summer</t>
  </si>
  <si>
    <t>SB-Depend Educ Assist-Fall</t>
  </si>
  <si>
    <t>SB-Depend Educ Assist-Winter</t>
  </si>
  <si>
    <t>SB-Moving expense</t>
  </si>
  <si>
    <t>SB-In kind room &amp; board</t>
  </si>
  <si>
    <t>SB-Vacation liability</t>
  </si>
  <si>
    <t>SB-Other</t>
  </si>
  <si>
    <t>Department operating expense</t>
  </si>
  <si>
    <t>727000</t>
  </si>
  <si>
    <t>730000</t>
  </si>
  <si>
    <t>Business Errands</t>
  </si>
  <si>
    <t>Certification Award</t>
  </si>
  <si>
    <t>Competitions (acad/non-athl)</t>
  </si>
  <si>
    <t>Consulting</t>
  </si>
  <si>
    <t>Development Relations</t>
  </si>
  <si>
    <t>Field Research</t>
  </si>
  <si>
    <t>Field Trips</t>
  </si>
  <si>
    <t>ICA Charter Transportation</t>
  </si>
  <si>
    <t>ICA NCAA</t>
  </si>
  <si>
    <t>ICA Other Expenses</t>
  </si>
  <si>
    <t>ICA Other Team Travel</t>
  </si>
  <si>
    <t>ICA Recruiting</t>
  </si>
  <si>
    <t>Lectures/Presentations (given)</t>
  </si>
  <si>
    <t>Meeting</t>
  </si>
  <si>
    <t>Miscellaneous</t>
  </si>
  <si>
    <t>News Reporting</t>
  </si>
  <si>
    <t>Non-Travel</t>
  </si>
  <si>
    <t>One Card Purchase</t>
  </si>
  <si>
    <t>Patient Outreach</t>
  </si>
  <si>
    <t>Patient Transportation</t>
  </si>
  <si>
    <t>Professional Development</t>
  </si>
  <si>
    <t>Recruiting-Fac/staff</t>
  </si>
  <si>
    <t>Recruiting-Student</t>
  </si>
  <si>
    <t xml:space="preserve">Regional Travel </t>
  </si>
  <si>
    <t>Research</t>
  </si>
  <si>
    <t>Site Visits</t>
  </si>
  <si>
    <t>Study Abroad</t>
  </si>
  <si>
    <t>Account titles</t>
  </si>
  <si>
    <t>filtered</t>
  </si>
  <si>
    <t>MoCode</t>
  </si>
  <si>
    <t>Miscellanous</t>
  </si>
  <si>
    <t xml:space="preserve">Please fill out all information below that applies, attach receipts and email completed form to musharedservices@missouri.edu </t>
  </si>
  <si>
    <r>
      <t xml:space="preserve">Expense Type </t>
    </r>
    <r>
      <rPr>
        <sz val="11"/>
        <color theme="1"/>
        <rFont val="Calibri"/>
        <family val="2"/>
        <scheme val="minor"/>
      </rPr>
      <t>-
Click for Dropdown</t>
    </r>
  </si>
  <si>
    <t xml:space="preserve">Amount </t>
  </si>
  <si>
    <t>Transaction Date</t>
  </si>
  <si>
    <t>Miles</t>
  </si>
  <si>
    <t>Per Diem Date</t>
  </si>
  <si>
    <t xml:space="preserve">Explain any meals provided </t>
  </si>
  <si>
    <t>Date</t>
  </si>
  <si>
    <t>DJK87</t>
  </si>
  <si>
    <t xml:space="preserve">Breakfast provided </t>
  </si>
  <si>
    <t xml:space="preserve">Mileage Travel Log </t>
  </si>
  <si>
    <t xml:space="preserve">Per Diem Reimbursement </t>
  </si>
  <si>
    <t xml:space="preserve">Expense Line Detail </t>
  </si>
  <si>
    <t>Mileage Reimbursement rate</t>
  </si>
  <si>
    <t>Specific Detail for Expense</t>
  </si>
  <si>
    <t>Note: Per diem amounts are calculated by PeopleSoft. Screenshot will be provided after ER creation.</t>
  </si>
  <si>
    <t>Total</t>
  </si>
  <si>
    <t>Amount</t>
  </si>
  <si>
    <t>$xx.xx</t>
  </si>
  <si>
    <t xml:space="preserve">City/State </t>
  </si>
  <si>
    <t>Starting City/State</t>
  </si>
  <si>
    <t>Ending City/State</t>
  </si>
  <si>
    <t>Saint Louis, MO</t>
  </si>
  <si>
    <t xml:space="preserve">Rolla, MO </t>
  </si>
  <si>
    <t>Rolla, MO</t>
  </si>
  <si>
    <t>###</t>
  </si>
  <si>
    <t>Per Diem Total - Sent after ER Creation</t>
  </si>
  <si>
    <t>PS Account</t>
  </si>
  <si>
    <r>
      <t xml:space="preserve">Business Purpose - 
</t>
    </r>
    <r>
      <rPr>
        <sz val="11"/>
        <color theme="1"/>
        <rFont val="Calibri"/>
        <family val="2"/>
        <scheme val="minor"/>
      </rPr>
      <t>Click for Dropdown</t>
    </r>
  </si>
  <si>
    <r>
      <t xml:space="preserve">Employee ID - 
</t>
    </r>
    <r>
      <rPr>
        <sz val="11"/>
        <color theme="1"/>
        <rFont val="Calibri"/>
        <family val="2"/>
        <scheme val="minor"/>
      </rPr>
      <t>If Known</t>
    </r>
  </si>
  <si>
    <r>
      <rPr>
        <b/>
        <sz val="11"/>
        <color theme="1"/>
        <rFont val="Calibri"/>
        <family val="2"/>
        <scheme val="minor"/>
      </rPr>
      <t>ER Header Description</t>
    </r>
    <r>
      <rPr>
        <sz val="11"/>
        <color theme="1"/>
        <rFont val="Calibri"/>
        <family val="2"/>
        <scheme val="minor"/>
      </rPr>
      <t xml:space="preserve"> - 
30 Character Limit </t>
    </r>
  </si>
  <si>
    <r>
      <t xml:space="preserve">Line Description - 
</t>
    </r>
    <r>
      <rPr>
        <sz val="11"/>
        <color theme="1"/>
        <rFont val="Calibri"/>
        <family val="2"/>
        <scheme val="minor"/>
      </rPr>
      <t>The Who, What, When, Where, Why</t>
    </r>
  </si>
  <si>
    <t>7XXXXX</t>
  </si>
  <si>
    <t>J</t>
  </si>
  <si>
    <t>Reimbursement Form &amp; Mileage Log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</si>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</sst>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63"/>
      <name val="Arial"/>
      <family val="2"/>
    </font>
    <font>
      <sz val="10"/>
      <name val="Arial Unicode MS"/>
      <family val="2"/>
    </font>
    <font>
      <b/>
      <i/>
      <sz val="9"/>
      <name val="Arial"/>
      <family val="2"/>
    </font>
    <font>
      <b/>
      <i/>
      <sz val="9"/>
      <color indexed="63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Franklin Gothic Book"/>
      <family val="2"/>
    </font>
    <font>
      <sz val="8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4" fillId="0" borderId="1" xfId="0" quotePrefix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3" fillId="0" borderId="1" xfId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20" fontId="0" fillId="0" borderId="0" xfId="0" applyNumberFormat="1"/>
    <xf numFmtId="49" fontId="4" fillId="0" borderId="1" xfId="0" quotePrefix="1" applyNumberFormat="1" applyFont="1" applyBorder="1" applyAlignment="1">
      <alignment horizontal="left" wrapText="1"/>
    </xf>
    <xf numFmtId="49" fontId="2" fillId="0" borderId="1" xfId="0" quotePrefix="1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0" fontId="0" fillId="0" borderId="0" xfId="0" applyNumberFormat="1"/>
    <xf numFmtId="0" fontId="11" fillId="0" borderId="0" xfId="0" applyFont="1"/>
    <xf numFmtId="0" fontId="0" fillId="0" borderId="0" xfId="0" applyAlignment="1">
      <alignment wrapText="1"/>
    </xf>
    <xf numFmtId="0" fontId="8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6" borderId="1" xfId="0" applyFill="1" applyBorder="1"/>
    <xf numFmtId="164" fontId="15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0" fillId="6" borderId="2" xfId="0" applyFill="1" applyBorder="1"/>
    <xf numFmtId="0" fontId="12" fillId="0" borderId="4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7" borderId="14" xfId="0" applyNumberFormat="1" applyFill="1" applyBorder="1"/>
    <xf numFmtId="49" fontId="8" fillId="4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14" fontId="9" fillId="4" borderId="30" xfId="0" applyNumberFormat="1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11" fontId="12" fillId="0" borderId="22" xfId="0" applyNumberFormat="1" applyFont="1" applyBorder="1" applyAlignment="1">
      <alignment horizontal="center" vertical="center" wrapText="1"/>
    </xf>
    <xf numFmtId="164" fontId="12" fillId="0" borderId="23" xfId="0" applyNumberFormat="1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14" fontId="8" fillId="4" borderId="33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/>
    </xf>
    <xf numFmtId="11" fontId="0" fillId="2" borderId="33" xfId="0" applyNumberForma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/>
    </xf>
    <xf numFmtId="11" fontId="0" fillId="2" borderId="36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14" fontId="0" fillId="5" borderId="30" xfId="0" applyNumberFormat="1" applyFill="1" applyBorder="1" applyAlignment="1">
      <alignment horizontal="center" vertical="center"/>
    </xf>
    <xf numFmtId="14" fontId="0" fillId="2" borderId="33" xfId="0" applyNumberForma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0" fontId="12" fillId="0" borderId="24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7" borderId="14" xfId="0" applyFill="1" applyBorder="1"/>
    <xf numFmtId="0" fontId="0" fillId="0" borderId="14" xfId="0" applyBorder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14" fontId="8" fillId="4" borderId="9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40" fontId="14" fillId="0" borderId="0" xfId="0" applyNumberFormat="1" applyFont="1" applyAlignment="1">
      <alignment horizontal="center"/>
    </xf>
    <xf numFmtId="0" fontId="0" fillId="0" borderId="0" xfId="0"/>
    <xf numFmtId="0" fontId="13" fillId="0" borderId="0" xfId="5" applyAlignment="1">
      <alignment horizontal="center"/>
    </xf>
    <xf numFmtId="0" fontId="13" fillId="0" borderId="0" xfId="5" applyAlignment="1"/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0" fontId="16" fillId="0" borderId="19" xfId="0" applyNumberFormat="1" applyFont="1" applyBorder="1" applyAlignment="1">
      <alignment horizontal="center" vertical="center"/>
    </xf>
    <xf numFmtId="40" fontId="16" fillId="0" borderId="20" xfId="0" applyNumberFormat="1" applyFont="1" applyBorder="1" applyAlignment="1">
      <alignment horizontal="center" vertical="center"/>
    </xf>
    <xf numFmtId="40" fontId="16" fillId="0" borderId="21" xfId="0" applyNumberFormat="1" applyFont="1" applyBorder="1" applyAlignment="1">
      <alignment horizontal="center" vertical="center"/>
    </xf>
    <xf numFmtId="40" fontId="16" fillId="0" borderId="22" xfId="0" applyNumberFormat="1" applyFont="1" applyBorder="1" applyAlignment="1">
      <alignment horizontal="center" vertical="center"/>
    </xf>
    <xf numFmtId="40" fontId="16" fillId="0" borderId="15" xfId="0" applyNumberFormat="1" applyFont="1" applyBorder="1" applyAlignment="1">
      <alignment horizontal="center" vertical="center"/>
    </xf>
    <xf numFmtId="40" fontId="16" fillId="0" borderId="23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7" borderId="36" xfId="0" applyFill="1" applyBorder="1"/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wrapText="1"/>
    </xf>
    <xf numFmtId="0" fontId="18" fillId="7" borderId="37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10" xfId="1" xr:uid="{55A33ABB-74AD-4952-AB9B-7976B71096F1}"/>
    <cellStyle name="Normal 2 2" xfId="2" xr:uid="{117162BB-4655-4A5A-AC7C-24B8E0F73949}"/>
    <cellStyle name="Normal 5 6 2" xfId="3" xr:uid="{1CD30F3C-AA4B-4AED-A6D0-A2ADD51FA74E}"/>
    <cellStyle name="Normal 8" xfId="4" xr:uid="{9C973DBB-00FB-446D-8232-6B29367874E9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1703294</xdr:colOff>
      <xdr:row>0</xdr:row>
      <xdr:rowOff>0</xdr:rowOff>
    </xdr:from>
    <xdr:to>
      <xdr:col>6</xdr:col>
      <xdr:colOff>1197793</xdr:colOff>
      <xdr:row>4</xdr:row>
      <xdr:rowOff>38212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541A2A-9291-448F-BBBD-BD2444D65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618" y="0"/>
          <a:ext cx="6511062" cy="8002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091F4E-223E-4FAF-9D42-27053E5CA3DB}" name="Table1" displayName="Table1" ref="N1:N35" totalsRowShown="0" dataDxfId="2" tableBorderDxfId="1">
  <autoFilter ref="N1:N35" xr:uid="{A25ACADC-AC46-4563-A211-9EB4803C7AD6}"/>
  <tableColumns count="1">
    <tableColumn id="1" xr3:uid="{8134F446-C1B2-429A-A0EF-948C905B6FB8}" name="Account tit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musharedservices@missouri.edu?subject=Employee%20Reimburse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A6003-7EAB-471E-8306-AF4B1DF46152}">
  <sheetPr codeName="Sheet1">
    <pageSetUpPr fitToPage="1"/>
  </sheetPr>
  <dimension ref="A1:J48"/>
  <sheetViews>
    <sheetView showGridLines="0" showRowColHeaders="0" tabSelected="1" view="pageLayout" zoomScale="85" zoomScaleNormal="85" zoomScalePageLayoutView="85" workbookViewId="0">
      <selection activeCell="A10" sqref="A10:C10"/>
    </sheetView>
  </sheetViews>
  <sheetFormatPr defaultRowHeight="15"/>
  <cols>
    <col min="1" max="1" width="20.7109375" customWidth="1"/>
    <col min="2" max="3" width="35.7109375" customWidth="1"/>
    <col min="4" max="7" width="20.7109375" customWidth="1"/>
    <col min="8" max="8" width="30.7109375" customWidth="1"/>
    <col min="9" max="9" width="20.7109375" customWidth="1"/>
    <col min="10" max="10" width="32.5703125" customWidth="1"/>
  </cols>
  <sheetData>
    <row r="1" spans="1:10" ht="15" customHeight="1"/>
    <row r="2" spans="1:10">
      <c r="B2" s="18"/>
      <c r="C2" s="18"/>
    </row>
    <row r="3" spans="1:10">
      <c r="B3" s="18"/>
      <c r="C3" s="18"/>
    </row>
    <row r="4" spans="1:10">
      <c r="B4" s="18"/>
      <c r="C4" s="18"/>
    </row>
    <row r="5" spans="1:10" ht="18.75" customHeight="1">
      <c r="B5" s="18"/>
      <c r="C5" s="18"/>
    </row>
    <row r="6" spans="1:10" ht="26.25">
      <c r="A6" s="82" t="s">
        <v>135</v>
      </c>
      <c r="B6" s="82"/>
      <c r="C6" s="82"/>
      <c r="D6" s="82"/>
      <c r="E6" s="82"/>
      <c r="F6" s="82"/>
      <c r="G6" s="83"/>
      <c r="H6" s="83"/>
      <c r="I6" s="83"/>
      <c r="J6" s="83"/>
    </row>
    <row r="7" spans="1:10">
      <c r="B7" s="18"/>
      <c r="C7" s="18"/>
    </row>
    <row r="8" spans="1:10" ht="24.95" customHeight="1">
      <c r="A8" s="84" t="s">
        <v>101</v>
      </c>
      <c r="B8" s="84"/>
      <c r="C8" s="84"/>
      <c r="D8" s="84"/>
      <c r="E8" s="84"/>
      <c r="F8" s="84"/>
      <c r="G8" s="85"/>
      <c r="H8" s="85"/>
      <c r="I8" s="85"/>
      <c r="J8" s="85"/>
    </row>
    <row r="9" spans="1:10" ht="15.75" thickBot="1">
      <c r="A9" s="92"/>
      <c r="B9" s="92"/>
      <c r="C9" s="92"/>
      <c r="D9" s="92"/>
      <c r="E9" s="92"/>
      <c r="F9" s="92"/>
    </row>
    <row r="10" spans="1:10" s="19" customFormat="1" ht="30" customHeight="1">
      <c r="A10" s="105" t="s">
        <v>136</v>
      </c>
      <c r="B10" s="106"/>
      <c r="C10" s="107"/>
      <c r="D10" s="45" t="s">
        <v>130</v>
      </c>
      <c r="E10" s="70" t="s">
        <v>129</v>
      </c>
      <c r="F10" s="71"/>
      <c r="G10" s="72"/>
      <c r="H10" s="109" t="s">
        <v>131</v>
      </c>
      <c r="I10" s="106"/>
      <c r="J10" s="110"/>
    </row>
    <row r="11" spans="1:10" ht="24.95" customHeight="1" thickBot="1">
      <c r="A11" s="108"/>
      <c r="B11" s="74"/>
      <c r="C11" s="74"/>
      <c r="D11" s="48"/>
      <c r="E11" s="73"/>
      <c r="F11" s="74"/>
      <c r="G11" s="74"/>
      <c r="H11" s="111"/>
      <c r="I11" s="111"/>
      <c r="J11" s="112"/>
    </row>
    <row r="12" spans="1:10" ht="25.5" customHeight="1" thickBot="1">
      <c r="B12" s="41"/>
      <c r="C12" s="41"/>
      <c r="D12" s="41"/>
      <c r="E12" s="41"/>
    </row>
    <row r="13" spans="1:10" ht="24.95" customHeight="1">
      <c r="A13" s="93" t="s">
        <v>113</v>
      </c>
      <c r="B13" s="94"/>
      <c r="C13" s="94"/>
      <c r="D13" s="94"/>
      <c r="E13" s="94"/>
      <c r="F13" s="95"/>
      <c r="G13" s="99" t="s">
        <v>112</v>
      </c>
      <c r="H13" s="99"/>
      <c r="I13" s="99"/>
      <c r="J13" s="101" t="s">
        <v>116</v>
      </c>
    </row>
    <row r="14" spans="1:10" ht="16.5" customHeight="1" thickBot="1">
      <c r="A14" s="96"/>
      <c r="B14" s="97"/>
      <c r="C14" s="97"/>
      <c r="D14" s="97"/>
      <c r="E14" s="97"/>
      <c r="F14" s="98"/>
      <c r="G14" s="100"/>
      <c r="H14" s="100"/>
      <c r="I14" s="100"/>
      <c r="J14" s="102"/>
    </row>
    <row r="15" spans="1:10" ht="30" customHeight="1">
      <c r="A15" s="65" t="s">
        <v>104</v>
      </c>
      <c r="B15" s="40" t="s">
        <v>102</v>
      </c>
      <c r="C15" s="40" t="s">
        <v>132</v>
      </c>
      <c r="D15" s="40" t="s">
        <v>99</v>
      </c>
      <c r="E15" s="28" t="s">
        <v>128</v>
      </c>
      <c r="F15" s="40" t="s">
        <v>103</v>
      </c>
      <c r="G15" s="51" t="s">
        <v>106</v>
      </c>
      <c r="H15" s="29" t="s">
        <v>120</v>
      </c>
      <c r="I15" s="29" t="s">
        <v>99</v>
      </c>
      <c r="J15" s="57" t="s">
        <v>107</v>
      </c>
    </row>
    <row r="16" spans="1:10" ht="24.95" customHeight="1">
      <c r="A16" s="58">
        <v>44462</v>
      </c>
      <c r="B16" s="21" t="s">
        <v>23</v>
      </c>
      <c r="C16" s="24" t="s">
        <v>115</v>
      </c>
      <c r="D16" s="22" t="s">
        <v>109</v>
      </c>
      <c r="E16" s="49" t="s">
        <v>133</v>
      </c>
      <c r="F16" s="56" t="s">
        <v>119</v>
      </c>
      <c r="G16" s="52">
        <v>44463</v>
      </c>
      <c r="H16" s="26" t="s">
        <v>124</v>
      </c>
      <c r="I16" s="26" t="s">
        <v>109</v>
      </c>
      <c r="J16" s="59" t="s">
        <v>110</v>
      </c>
    </row>
    <row r="17" spans="1:10" ht="24.95" customHeight="1">
      <c r="A17" s="67"/>
      <c r="B17" s="46"/>
      <c r="C17" s="7"/>
      <c r="D17" s="23"/>
      <c r="E17" s="50"/>
      <c r="F17" s="23"/>
      <c r="G17" s="66"/>
      <c r="H17" s="25"/>
      <c r="I17" s="25"/>
      <c r="J17" s="61"/>
    </row>
    <row r="18" spans="1:10" ht="24.95" customHeight="1">
      <c r="A18" s="67"/>
      <c r="B18" s="46"/>
      <c r="C18" s="7"/>
      <c r="D18" s="23"/>
      <c r="E18" s="50"/>
      <c r="F18" s="23"/>
      <c r="G18" s="66"/>
      <c r="H18" s="25"/>
      <c r="I18" s="25"/>
      <c r="J18" s="61"/>
    </row>
    <row r="19" spans="1:10" ht="24.95" customHeight="1">
      <c r="A19" s="67"/>
      <c r="B19" s="46"/>
      <c r="C19" s="7"/>
      <c r="D19" s="23"/>
      <c r="E19" s="50"/>
      <c r="F19" s="23"/>
      <c r="G19" s="66"/>
      <c r="H19" s="25"/>
      <c r="I19" s="25"/>
      <c r="J19" s="61"/>
    </row>
    <row r="20" spans="1:10" ht="24.95" customHeight="1">
      <c r="A20" s="67"/>
      <c r="B20" s="46"/>
      <c r="C20" s="7"/>
      <c r="D20" s="23"/>
      <c r="E20" s="50"/>
      <c r="F20" s="23"/>
      <c r="G20" s="66"/>
      <c r="H20" s="25"/>
      <c r="I20" s="25"/>
      <c r="J20" s="61"/>
    </row>
    <row r="21" spans="1:10" ht="24.95" customHeight="1">
      <c r="A21" s="60"/>
      <c r="B21" s="46"/>
      <c r="C21" s="7"/>
      <c r="D21" s="23"/>
      <c r="E21" s="50"/>
      <c r="F21" s="23"/>
      <c r="G21" s="66"/>
      <c r="H21" s="25"/>
      <c r="I21" s="25"/>
      <c r="J21" s="61"/>
    </row>
    <row r="22" spans="1:10" ht="24.95" customHeight="1">
      <c r="A22" s="60"/>
      <c r="B22" s="46"/>
      <c r="C22" s="7"/>
      <c r="D22" s="23"/>
      <c r="E22" s="50"/>
      <c r="F22" s="23"/>
      <c r="G22" s="66"/>
      <c r="H22" s="25"/>
      <c r="I22" s="25"/>
      <c r="J22" s="61"/>
    </row>
    <row r="23" spans="1:10" ht="24.95" customHeight="1">
      <c r="A23" s="60"/>
      <c r="B23" s="46"/>
      <c r="C23" s="7"/>
      <c r="D23" s="23"/>
      <c r="E23" s="50"/>
      <c r="F23" s="23"/>
      <c r="G23" s="66"/>
      <c r="H23" s="25"/>
      <c r="I23" s="25"/>
      <c r="J23" s="61"/>
    </row>
    <row r="24" spans="1:10" ht="24.95" customHeight="1" thickBot="1">
      <c r="A24" s="62"/>
      <c r="B24" s="47"/>
      <c r="C24" s="37"/>
      <c r="D24" s="38"/>
      <c r="E24" s="63"/>
      <c r="F24" s="38"/>
      <c r="G24" s="53"/>
      <c r="H24" s="39"/>
      <c r="I24" s="39"/>
      <c r="J24" s="64"/>
    </row>
    <row r="25" spans="1:10" ht="25.15" customHeight="1" thickBot="1">
      <c r="A25" s="36"/>
      <c r="B25" s="34"/>
      <c r="C25" s="34"/>
      <c r="D25" s="35"/>
      <c r="E25" s="54" t="s">
        <v>117</v>
      </c>
      <c r="F25" s="55">
        <f>SUM(F17:F24)</f>
        <v>0</v>
      </c>
      <c r="G25" s="34"/>
      <c r="H25" s="34"/>
      <c r="I25" s="103" t="s">
        <v>127</v>
      </c>
      <c r="J25" s="104"/>
    </row>
    <row r="26" spans="1:10" ht="25.15" customHeight="1">
      <c r="A26" s="36"/>
      <c r="B26" s="34"/>
      <c r="C26" s="34"/>
      <c r="D26" s="35"/>
      <c r="E26" s="36"/>
      <c r="F26" s="35"/>
      <c r="G26" s="34"/>
      <c r="H26" s="34"/>
      <c r="I26" s="34"/>
    </row>
    <row r="27" spans="1:10" s="27" customFormat="1" ht="24.95" customHeight="1">
      <c r="A27" s="89" t="s">
        <v>111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0" ht="30" customHeight="1">
      <c r="A28" s="86" t="s">
        <v>108</v>
      </c>
      <c r="B28" s="87"/>
      <c r="C28" s="87" t="s">
        <v>99</v>
      </c>
      <c r="D28" s="87"/>
      <c r="E28" s="87" t="s">
        <v>121</v>
      </c>
      <c r="F28" s="87"/>
      <c r="G28" s="88" t="s">
        <v>122</v>
      </c>
      <c r="H28" s="87"/>
      <c r="I28" s="28" t="s">
        <v>105</v>
      </c>
      <c r="J28" s="30" t="s">
        <v>118</v>
      </c>
    </row>
    <row r="29" spans="1:10" ht="24.95" customHeight="1">
      <c r="A29" s="79">
        <v>44462</v>
      </c>
      <c r="B29" s="77"/>
      <c r="C29" s="77" t="s">
        <v>109</v>
      </c>
      <c r="D29" s="77"/>
      <c r="E29" s="77" t="s">
        <v>123</v>
      </c>
      <c r="F29" s="77"/>
      <c r="G29" s="78" t="s">
        <v>125</v>
      </c>
      <c r="H29" s="77"/>
      <c r="I29" s="21" t="s">
        <v>126</v>
      </c>
      <c r="J29" s="31" t="s">
        <v>119</v>
      </c>
    </row>
    <row r="30" spans="1:10" ht="24.95" customHeight="1">
      <c r="A30" s="81"/>
      <c r="B30" s="69"/>
      <c r="C30" s="69"/>
      <c r="D30" s="69"/>
      <c r="E30" s="69"/>
      <c r="F30" s="69"/>
      <c r="G30" s="80"/>
      <c r="H30" s="69"/>
      <c r="I30" s="32"/>
      <c r="J30" s="33">
        <f>I30*$B$38</f>
        <v>0</v>
      </c>
    </row>
    <row r="31" spans="1:10" ht="24.95" customHeight="1">
      <c r="A31" s="81"/>
      <c r="B31" s="69"/>
      <c r="C31" s="69"/>
      <c r="D31" s="69"/>
      <c r="E31" s="69"/>
      <c r="F31" s="69"/>
      <c r="G31" s="80"/>
      <c r="H31" s="69"/>
      <c r="I31" s="32"/>
      <c r="J31" s="33">
        <f t="shared" ref="J31:J37" si="0">I31*$B$38</f>
        <v>0</v>
      </c>
    </row>
    <row r="32" spans="1:10" ht="24.95" customHeight="1">
      <c r="A32" s="81"/>
      <c r="B32" s="69"/>
      <c r="C32" s="69"/>
      <c r="D32" s="69"/>
      <c r="E32" s="69"/>
      <c r="F32" s="69"/>
      <c r="G32" s="80"/>
      <c r="H32" s="69"/>
      <c r="I32" s="32"/>
      <c r="J32" s="33">
        <f t="shared" si="0"/>
        <v>0</v>
      </c>
    </row>
    <row r="33" spans="1:10" ht="24.95" customHeight="1">
      <c r="A33" s="81"/>
      <c r="B33" s="69"/>
      <c r="C33" s="69"/>
      <c r="D33" s="69"/>
      <c r="E33" s="69"/>
      <c r="F33" s="69"/>
      <c r="G33" s="80"/>
      <c r="H33" s="69"/>
      <c r="I33" s="32"/>
      <c r="J33" s="33">
        <f t="shared" si="0"/>
        <v>0</v>
      </c>
    </row>
    <row r="34" spans="1:10" ht="24.95" customHeight="1">
      <c r="A34" s="81"/>
      <c r="B34" s="69"/>
      <c r="C34" s="69"/>
      <c r="D34" s="69"/>
      <c r="E34" s="69"/>
      <c r="F34" s="69"/>
      <c r="G34" s="80"/>
      <c r="H34" s="69"/>
      <c r="I34" s="32"/>
      <c r="J34" s="33">
        <f t="shared" si="0"/>
        <v>0</v>
      </c>
    </row>
    <row r="35" spans="1:10" ht="24.95" customHeight="1">
      <c r="A35" s="81"/>
      <c r="B35" s="69"/>
      <c r="C35" s="69"/>
      <c r="D35" s="69"/>
      <c r="E35" s="69"/>
      <c r="F35" s="69"/>
      <c r="G35" s="80"/>
      <c r="H35" s="69"/>
      <c r="I35" s="32"/>
      <c r="J35" s="33">
        <f t="shared" si="0"/>
        <v>0</v>
      </c>
    </row>
    <row r="36" spans="1:10" ht="24.95" customHeight="1">
      <c r="A36" s="81"/>
      <c r="B36" s="69"/>
      <c r="C36" s="69"/>
      <c r="D36" s="69"/>
      <c r="E36" s="69"/>
      <c r="F36" s="69"/>
      <c r="G36" s="80"/>
      <c r="H36" s="69"/>
      <c r="I36" s="32"/>
      <c r="J36" s="33">
        <f t="shared" si="0"/>
        <v>0</v>
      </c>
    </row>
    <row r="37" spans="1:10" ht="24.95" customHeight="1" thickBot="1">
      <c r="A37" s="113"/>
      <c r="B37" s="114"/>
      <c r="C37" s="114"/>
      <c r="D37" s="114"/>
      <c r="E37" s="115"/>
      <c r="F37" s="115"/>
      <c r="G37" s="116"/>
      <c r="H37" s="115"/>
      <c r="I37" s="42"/>
      <c r="J37" s="33">
        <f t="shared" si="0"/>
        <v>0</v>
      </c>
    </row>
    <row r="38" spans="1:10" ht="24" customHeight="1" thickTop="1" thickBot="1">
      <c r="A38" s="27"/>
      <c r="B38" s="68">
        <v>0.65500000000000003</v>
      </c>
      <c r="C38" s="75" t="s">
        <v>114</v>
      </c>
      <c r="D38" s="76"/>
      <c r="I38" s="43" t="s">
        <v>117</v>
      </c>
      <c r="J38" s="44">
        <f>SUM(J30:J37)</f>
        <v>0</v>
      </c>
    </row>
    <row r="48" spans="1:10">
      <c r="H48" t="s">
        <v>134</v>
      </c>
    </row>
  </sheetData>
  <mergeCells count="55">
    <mergeCell ref="A37:B37"/>
    <mergeCell ref="C37:D37"/>
    <mergeCell ref="E37:F37"/>
    <mergeCell ref="G37:H37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6:J6"/>
    <mergeCell ref="A8:J8"/>
    <mergeCell ref="A28:B28"/>
    <mergeCell ref="C28:D28"/>
    <mergeCell ref="E28:F28"/>
    <mergeCell ref="G28:H28"/>
    <mergeCell ref="A27:J27"/>
    <mergeCell ref="A9:F9"/>
    <mergeCell ref="A13:F14"/>
    <mergeCell ref="G13:I14"/>
    <mergeCell ref="J13:J14"/>
    <mergeCell ref="I25:J25"/>
    <mergeCell ref="A10:C10"/>
    <mergeCell ref="A11:C11"/>
    <mergeCell ref="H10:J10"/>
    <mergeCell ref="H11:J11"/>
    <mergeCell ref="A29:B29"/>
    <mergeCell ref="C29:D29"/>
    <mergeCell ref="G33:H33"/>
    <mergeCell ref="E31:F31"/>
    <mergeCell ref="E32:F32"/>
    <mergeCell ref="A31:B31"/>
    <mergeCell ref="A32:B32"/>
    <mergeCell ref="G31:H31"/>
    <mergeCell ref="G32:H32"/>
    <mergeCell ref="E33:F33"/>
    <mergeCell ref="A30:B30"/>
    <mergeCell ref="E30:F30"/>
    <mergeCell ref="G30:H30"/>
    <mergeCell ref="C30:D30"/>
    <mergeCell ref="A33:B33"/>
    <mergeCell ref="C31:D31"/>
    <mergeCell ref="C32:D32"/>
    <mergeCell ref="E10:G10"/>
    <mergeCell ref="E11:G11"/>
    <mergeCell ref="C38:D38"/>
    <mergeCell ref="C33:D33"/>
    <mergeCell ref="E29:F29"/>
    <mergeCell ref="G29:H29"/>
  </mergeCells>
  <phoneticPr fontId="19" type="noConversion"/>
  <dataValidations count="1">
    <dataValidation type="textLength" operator="lessThan" allowBlank="1" showInputMessage="1" showErrorMessage="1" sqref="A16:A26 D16:F26 H11:J11" xr:uid="{817544C0-086F-4B7E-ACEB-B0C3BFEEC61A}">
      <formula1>30</formula1>
    </dataValidation>
  </dataValidations>
  <hyperlinks>
    <hyperlink ref="A8:J8" r:id="rId1" display="Please fill out all information below that applies, attach receipts and email completed form to musharedservices@missouri.edu " xr:uid="{F180311E-EF26-4423-9368-CCF6DC02172D}"/>
  </hyperlinks>
  <pageMargins left="0.7" right="0.7" top="0.75" bottom="0.75" header="0.3" footer="0.3"/>
  <pageSetup scale="47" fitToHeight="0" orientation="landscape" r:id="rId2"/>
  <headerFooter>
    <oddFooter>&amp;RLast Updated 7/2022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B6D46C-2265-45A4-B563-E176F68AED9D}">
          <x14:formula1>
            <xm:f>data!$F$1:$F$35</xm:f>
          </x14:formula1>
          <xm:sqref>B16:B26</xm:sqref>
        </x14:dataValidation>
        <x14:dataValidation type="list" allowBlank="1" showInputMessage="1" showErrorMessage="1" xr:uid="{DC4D78C7-4AD6-4F20-81C2-B56CF96CC9DD}">
          <x14:formula1>
            <xm:f>data!$J$1:$J$29</xm:f>
          </x14:formula1>
          <xm:sqref>A12 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A083D-FC32-42C3-96CE-2D79BFDE228F}">
  <sheetPr codeName="Sheet2"/>
  <dimension ref="A1:O35"/>
  <sheetViews>
    <sheetView topLeftCell="A20" workbookViewId="0">
      <selection activeCell="C47" sqref="C47"/>
    </sheetView>
  </sheetViews>
  <sheetFormatPr defaultRowHeight="15"/>
  <cols>
    <col min="1" max="1" width="26.85546875" customWidth="1"/>
    <col min="6" max="6" width="30.7109375" customWidth="1"/>
    <col min="10" max="10" width="28.28515625" customWidth="1"/>
    <col min="14" max="14" width="25.42578125" customWidth="1"/>
    <col min="15" max="15" width="20.85546875" customWidth="1"/>
  </cols>
  <sheetData>
    <row r="1" spans="1:15" ht="15" customHeight="1">
      <c r="N1" t="s">
        <v>97</v>
      </c>
      <c r="O1" t="s">
        <v>98</v>
      </c>
    </row>
    <row r="2" spans="1:15" ht="20.100000000000001" customHeight="1">
      <c r="A2" t="s">
        <v>0</v>
      </c>
      <c r="C2" s="14"/>
      <c r="F2" s="20" t="s">
        <v>0</v>
      </c>
      <c r="G2" s="17" t="s">
        <v>69</v>
      </c>
      <c r="J2" t="s">
        <v>70</v>
      </c>
      <c r="N2" s="8" t="s">
        <v>34</v>
      </c>
      <c r="O2" t="b">
        <f>ISNUMBER(SEARCH(Sheet1!#REF!,Table1[[#Headers],[Account titles]],1))</f>
        <v>0</v>
      </c>
    </row>
    <row r="3" spans="1:15">
      <c r="A3" t="s">
        <v>1</v>
      </c>
      <c r="C3" s="14"/>
      <c r="F3" s="20" t="s">
        <v>1</v>
      </c>
      <c r="G3" s="16" t="s">
        <v>68</v>
      </c>
      <c r="J3" t="s">
        <v>4</v>
      </c>
      <c r="N3" s="9" t="s">
        <v>35</v>
      </c>
      <c r="O3" t="b">
        <f>ISNUMBER(SEARCH(Sheet1!#REF!,Table1[[#Headers],[Account titles]],1))</f>
        <v>0</v>
      </c>
    </row>
    <row r="4" spans="1:15">
      <c r="A4" t="s">
        <v>2</v>
      </c>
      <c r="C4" s="14">
        <v>4.1666666666666664E-2</v>
      </c>
      <c r="F4" s="20" t="s">
        <v>2</v>
      </c>
      <c r="G4" s="15" t="s">
        <v>68</v>
      </c>
      <c r="J4" t="s">
        <v>71</v>
      </c>
      <c r="N4" s="10" t="s">
        <v>36</v>
      </c>
      <c r="O4" t="b">
        <f>ISNUMBER(SEARCH(Sheet1!#REF!,Table1[[#Headers],[Account titles]],1))</f>
        <v>0</v>
      </c>
    </row>
    <row r="5" spans="1:15">
      <c r="A5" t="s">
        <v>3</v>
      </c>
      <c r="C5" s="14">
        <v>6.25E-2</v>
      </c>
      <c r="F5" s="20" t="s">
        <v>3</v>
      </c>
      <c r="G5" s="3">
        <v>723000</v>
      </c>
      <c r="J5" t="s">
        <v>72</v>
      </c>
      <c r="N5" s="10" t="s">
        <v>37</v>
      </c>
      <c r="O5" t="b">
        <f>ISNUMBER(SEARCH(Sheet1!#REF!,Table1[[#Headers],[Account titles]],1))</f>
        <v>0</v>
      </c>
    </row>
    <row r="6" spans="1:15">
      <c r="A6" t="s">
        <v>4</v>
      </c>
      <c r="C6" s="14">
        <v>8.3333333333333329E-2</v>
      </c>
      <c r="F6" s="20" t="s">
        <v>5</v>
      </c>
      <c r="G6" s="4">
        <v>721000</v>
      </c>
      <c r="J6" t="s">
        <v>73</v>
      </c>
      <c r="N6" s="10" t="s">
        <v>38</v>
      </c>
      <c r="O6" t="b">
        <f>ISNUMBER(SEARCH(Sheet1!B15,Table1[[#Headers],[Account titles]],1))</f>
        <v>0</v>
      </c>
    </row>
    <row r="7" spans="1:15">
      <c r="A7" t="s">
        <v>5</v>
      </c>
      <c r="C7" s="14">
        <v>0.10416666666666667</v>
      </c>
      <c r="F7" s="20" t="s">
        <v>6</v>
      </c>
      <c r="G7" s="4">
        <v>738000</v>
      </c>
      <c r="J7" t="s">
        <v>74</v>
      </c>
      <c r="N7" s="10" t="s">
        <v>39</v>
      </c>
      <c r="O7" t="b">
        <f>ISNUMBER(SEARCH(Sheet1!B16,Table1[[#Headers],[Account titles]],1))</f>
        <v>0</v>
      </c>
    </row>
    <row r="8" spans="1:15">
      <c r="A8" t="s">
        <v>6</v>
      </c>
      <c r="C8" s="14">
        <v>0.125</v>
      </c>
      <c r="F8" s="20" t="s">
        <v>7</v>
      </c>
      <c r="G8" s="4">
        <v>740300</v>
      </c>
      <c r="J8" t="s">
        <v>75</v>
      </c>
      <c r="N8" s="11" t="s">
        <v>40</v>
      </c>
      <c r="O8" t="b">
        <f>ISNUMBER(SEARCH(Sheet1!B17,Table1[[#Headers],[Account titles]],1))</f>
        <v>1</v>
      </c>
    </row>
    <row r="9" spans="1:15">
      <c r="A9" t="s">
        <v>7</v>
      </c>
      <c r="C9" s="14">
        <v>0.14583333333333334</v>
      </c>
      <c r="F9" s="20" t="s">
        <v>8</v>
      </c>
      <c r="G9" s="3">
        <v>741600</v>
      </c>
      <c r="J9" t="s">
        <v>76</v>
      </c>
      <c r="N9" s="10" t="s">
        <v>41</v>
      </c>
      <c r="O9" t="b">
        <f>ISNUMBER(SEARCH(Sheet1!#REF!,Table1[[#Headers],[Account titles]],1))</f>
        <v>0</v>
      </c>
    </row>
    <row r="10" spans="1:15">
      <c r="A10" t="s">
        <v>8</v>
      </c>
      <c r="C10" s="14">
        <v>0.16666666666666666</v>
      </c>
      <c r="F10" s="20" t="s">
        <v>9</v>
      </c>
      <c r="G10" s="4">
        <v>721000</v>
      </c>
      <c r="J10" t="s">
        <v>77</v>
      </c>
      <c r="N10" s="11" t="s">
        <v>42</v>
      </c>
      <c r="O10" t="b">
        <f>ISNUMBER(SEARCH(Sheet1!#REF!,Table1[[#Headers],[Account titles]],1))</f>
        <v>0</v>
      </c>
    </row>
    <row r="11" spans="1:15">
      <c r="A11" t="s">
        <v>9</v>
      </c>
      <c r="C11" s="14">
        <v>0.1875</v>
      </c>
      <c r="F11" s="20" t="s">
        <v>10</v>
      </c>
      <c r="G11" s="4">
        <v>721000</v>
      </c>
      <c r="J11" t="s">
        <v>78</v>
      </c>
      <c r="N11" s="10" t="s">
        <v>43</v>
      </c>
      <c r="O11" t="b">
        <f>ISNUMBER(SEARCH(Sheet1!#REF!,Table1[[#Headers],[Account titles]],1))</f>
        <v>0</v>
      </c>
    </row>
    <row r="12" spans="1:15">
      <c r="A12" t="s">
        <v>10</v>
      </c>
      <c r="C12" s="14">
        <v>0.20833333333333334</v>
      </c>
      <c r="F12" s="20" t="s">
        <v>11</v>
      </c>
      <c r="G12" s="3">
        <v>721000</v>
      </c>
      <c r="J12" t="s">
        <v>79</v>
      </c>
      <c r="N12" s="10" t="s">
        <v>44</v>
      </c>
      <c r="O12" t="b">
        <f>ISNUMBER(SEARCH(Sheet1!#REF!,Table1[[#Headers],[Account titles]],1))</f>
        <v>0</v>
      </c>
    </row>
    <row r="13" spans="1:15">
      <c r="A13" t="s">
        <v>11</v>
      </c>
      <c r="C13" s="14">
        <v>0.22916666666666666</v>
      </c>
      <c r="F13" s="20" t="s">
        <v>12</v>
      </c>
      <c r="G13" s="4">
        <v>721000</v>
      </c>
      <c r="J13" t="s">
        <v>80</v>
      </c>
      <c r="N13" s="10" t="s">
        <v>45</v>
      </c>
      <c r="O13" t="b">
        <f>ISNUMBER(SEARCH(Sheet1!#REF!,Table1[[#Headers],[Account titles]],1))</f>
        <v>0</v>
      </c>
    </row>
    <row r="14" spans="1:15">
      <c r="A14" t="s">
        <v>12</v>
      </c>
      <c r="C14" s="14">
        <v>0.25</v>
      </c>
      <c r="F14" s="20" t="s">
        <v>13</v>
      </c>
      <c r="G14" s="4">
        <v>725000</v>
      </c>
      <c r="J14" t="s">
        <v>81</v>
      </c>
      <c r="N14" s="10" t="s">
        <v>46</v>
      </c>
      <c r="O14" t="b">
        <f>ISNUMBER(SEARCH(Sheet1!#REF!,Table1[[#Headers],[Account titles]],1))</f>
        <v>0</v>
      </c>
    </row>
    <row r="15" spans="1:15">
      <c r="A15" t="s">
        <v>13</v>
      </c>
      <c r="C15" s="14">
        <v>0.27083333333333331</v>
      </c>
      <c r="F15" s="20" t="s">
        <v>14</v>
      </c>
      <c r="G15" s="3">
        <v>728000</v>
      </c>
      <c r="J15" t="s">
        <v>82</v>
      </c>
      <c r="N15" s="10" t="s">
        <v>47</v>
      </c>
      <c r="O15" t="b">
        <f>ISNUMBER(SEARCH(Sheet1!B18,Table1[[#Headers],[Account titles]],1))</f>
        <v>1</v>
      </c>
    </row>
    <row r="16" spans="1:15">
      <c r="A16" t="s">
        <v>14</v>
      </c>
      <c r="C16" s="14">
        <v>0.29166666666666669</v>
      </c>
      <c r="F16" s="20" t="s">
        <v>15</v>
      </c>
      <c r="G16" s="4">
        <v>721000</v>
      </c>
      <c r="J16" t="s">
        <v>83</v>
      </c>
      <c r="N16" s="10" t="s">
        <v>48</v>
      </c>
      <c r="O16" t="b">
        <f>ISNUMBER(SEARCH(Sheet1!B22,Table1[[#Headers],[Account titles]],1))</f>
        <v>1</v>
      </c>
    </row>
    <row r="17" spans="1:15">
      <c r="A17" t="s">
        <v>15</v>
      </c>
      <c r="C17" s="14">
        <v>0.3125</v>
      </c>
      <c r="F17" s="20" t="s">
        <v>16</v>
      </c>
      <c r="G17" s="4">
        <v>721000</v>
      </c>
      <c r="J17" t="s">
        <v>84</v>
      </c>
      <c r="N17" s="10" t="s">
        <v>49</v>
      </c>
      <c r="O17" t="b">
        <f>ISNUMBER(SEARCH(Sheet1!B23,Table1[[#Headers],[Account titles]],1))</f>
        <v>1</v>
      </c>
    </row>
    <row r="18" spans="1:15">
      <c r="A18" t="s">
        <v>16</v>
      </c>
      <c r="C18" s="14">
        <v>0.33333333333333331</v>
      </c>
      <c r="F18" s="20" t="s">
        <v>17</v>
      </c>
      <c r="G18" s="3">
        <v>733100</v>
      </c>
      <c r="J18" t="s">
        <v>85</v>
      </c>
      <c r="N18" s="10" t="s">
        <v>50</v>
      </c>
      <c r="O18" t="b">
        <f>ISNUMBER(SEARCH(Sheet1!#REF!,Table1[[#Headers],[Account titles]],1))</f>
        <v>0</v>
      </c>
    </row>
    <row r="19" spans="1:15">
      <c r="A19" t="s">
        <v>17</v>
      </c>
      <c r="C19" s="14">
        <v>0.35416666666666669</v>
      </c>
      <c r="F19" s="20" t="s">
        <v>18</v>
      </c>
      <c r="G19" s="5">
        <v>728000</v>
      </c>
      <c r="J19" t="s">
        <v>86</v>
      </c>
      <c r="N19" s="10" t="s">
        <v>51</v>
      </c>
      <c r="O19" t="b">
        <f>ISNUMBER(SEARCH(Sheet1!#REF!,Table1[[#Headers],[Account titles]],1))</f>
        <v>0</v>
      </c>
    </row>
    <row r="20" spans="1:15">
      <c r="A20" t="s">
        <v>18</v>
      </c>
      <c r="C20" s="14">
        <v>0.375</v>
      </c>
      <c r="F20" s="20" t="s">
        <v>19</v>
      </c>
      <c r="G20" s="2">
        <v>721000</v>
      </c>
      <c r="J20" t="s">
        <v>87</v>
      </c>
      <c r="N20" s="12" t="s">
        <v>52</v>
      </c>
      <c r="O20" t="b">
        <f>ISNUMBER(SEARCH(Sheet1!B24,Table1[[#Headers],[Account titles]],1))</f>
        <v>1</v>
      </c>
    </row>
    <row r="21" spans="1:15">
      <c r="A21" t="s">
        <v>19</v>
      </c>
      <c r="C21" s="14">
        <v>0.39583333333333331</v>
      </c>
      <c r="F21" s="20" t="s">
        <v>20</v>
      </c>
      <c r="G21" s="2">
        <v>740150</v>
      </c>
      <c r="J21" t="s">
        <v>88</v>
      </c>
      <c r="N21" s="9" t="s">
        <v>53</v>
      </c>
      <c r="O21" t="b">
        <f>ISNUMBER(SEARCH(Sheet1!#REF!,Table1[[#Headers],[Account titles]],1))</f>
        <v>0</v>
      </c>
    </row>
    <row r="22" spans="1:15">
      <c r="A22" t="s">
        <v>20</v>
      </c>
      <c r="C22" s="14">
        <v>0.41666666666666669</v>
      </c>
      <c r="F22" s="20" t="s">
        <v>21</v>
      </c>
      <c r="G22" s="4">
        <v>730500</v>
      </c>
      <c r="J22" t="s">
        <v>89</v>
      </c>
      <c r="N22" s="9" t="s">
        <v>54</v>
      </c>
      <c r="O22" t="b">
        <f>ISNUMBER(SEARCH(Sheet1!#REF!,Table1[[#Headers],[Account titles]],1))</f>
        <v>0</v>
      </c>
    </row>
    <row r="23" spans="1:15">
      <c r="A23" t="s">
        <v>21</v>
      </c>
      <c r="C23" s="14">
        <v>0.4375</v>
      </c>
      <c r="F23" s="20" t="s">
        <v>22</v>
      </c>
      <c r="G23" s="1">
        <v>731600</v>
      </c>
      <c r="J23" t="s">
        <v>90</v>
      </c>
      <c r="N23" s="10" t="s">
        <v>55</v>
      </c>
      <c r="O23" t="b">
        <f>ISNUMBER(SEARCH(Sheet1!B27,Table1[[#Headers],[Account titles]],1))</f>
        <v>1</v>
      </c>
    </row>
    <row r="24" spans="1:15">
      <c r="A24" t="s">
        <v>22</v>
      </c>
      <c r="C24" s="14">
        <v>0.45833333333333331</v>
      </c>
      <c r="F24" s="20" t="s">
        <v>23</v>
      </c>
      <c r="G24" s="4">
        <v>730000</v>
      </c>
      <c r="J24" t="s">
        <v>91</v>
      </c>
      <c r="N24" s="9" t="s">
        <v>56</v>
      </c>
      <c r="O24" t="b">
        <f>ISNUMBER(SEARCH(Sheet1!B28,Table1[[#Headers],[Account titles]],1))</f>
        <v>1</v>
      </c>
    </row>
    <row r="25" spans="1:15">
      <c r="A25" t="s">
        <v>23</v>
      </c>
      <c r="C25" s="14">
        <v>0.47916666666666669</v>
      </c>
      <c r="F25" s="20" t="s">
        <v>24</v>
      </c>
      <c r="G25" s="4">
        <v>730000</v>
      </c>
      <c r="J25" t="s">
        <v>92</v>
      </c>
      <c r="N25" s="10" t="s">
        <v>57</v>
      </c>
      <c r="O25" t="b">
        <f>ISNUMBER(SEARCH(Sheet1!B29,Table1[[#Headers],[Account titles]],1))</f>
        <v>1</v>
      </c>
    </row>
    <row r="26" spans="1:15">
      <c r="A26" t="s">
        <v>24</v>
      </c>
      <c r="C26" s="14">
        <v>0.5</v>
      </c>
      <c r="F26" s="20" t="s">
        <v>25</v>
      </c>
      <c r="G26" s="4">
        <v>721000</v>
      </c>
      <c r="J26" t="s">
        <v>93</v>
      </c>
      <c r="N26" s="10" t="s">
        <v>58</v>
      </c>
      <c r="O26" t="b">
        <f>ISNUMBER(SEARCH(Sheet1!B30,Table1[[#Headers],[Account titles]],1))</f>
        <v>1</v>
      </c>
    </row>
    <row r="27" spans="1:15">
      <c r="A27" t="s">
        <v>25</v>
      </c>
      <c r="C27" s="14">
        <v>0.52083333333333337</v>
      </c>
      <c r="F27" s="20" t="s">
        <v>26</v>
      </c>
      <c r="G27" s="4">
        <v>721000</v>
      </c>
      <c r="J27" t="s">
        <v>94</v>
      </c>
      <c r="N27" s="10" t="s">
        <v>59</v>
      </c>
      <c r="O27" t="b">
        <f>ISNUMBER(SEARCH(Sheet1!B31,Table1[[#Headers],[Account titles]],1))</f>
        <v>1</v>
      </c>
    </row>
    <row r="28" spans="1:15">
      <c r="A28" t="s">
        <v>26</v>
      </c>
      <c r="F28" s="20" t="s">
        <v>27</v>
      </c>
      <c r="G28" s="4">
        <v>721000</v>
      </c>
      <c r="J28" t="s">
        <v>95</v>
      </c>
      <c r="N28" s="10" t="s">
        <v>60</v>
      </c>
      <c r="O28" t="b">
        <f>ISNUMBER(SEARCH(Sheet1!B32,Table1[[#Headers],[Account titles]],1))</f>
        <v>1</v>
      </c>
    </row>
    <row r="29" spans="1:15">
      <c r="A29" t="s">
        <v>27</v>
      </c>
      <c r="F29" s="20" t="s">
        <v>28</v>
      </c>
      <c r="G29" s="4">
        <v>721000</v>
      </c>
      <c r="J29" t="s">
        <v>96</v>
      </c>
      <c r="N29" s="10" t="s">
        <v>61</v>
      </c>
      <c r="O29" t="b">
        <f>ISNUMBER(SEARCH(Sheet1!B33,Table1[[#Headers],[Account titles]],1))</f>
        <v>1</v>
      </c>
    </row>
    <row r="30" spans="1:15">
      <c r="A30" t="s">
        <v>28</v>
      </c>
      <c r="F30" s="20" t="s">
        <v>29</v>
      </c>
      <c r="G30" s="4">
        <v>730900</v>
      </c>
      <c r="N30" s="10" t="s">
        <v>62</v>
      </c>
      <c r="O30" t="b">
        <f>ISNUMBER(SEARCH(Sheet1!B38,Table1[[#Headers],[Account titles]],1))</f>
        <v>0</v>
      </c>
    </row>
    <row r="31" spans="1:15" ht="30">
      <c r="A31" t="s">
        <v>29</v>
      </c>
      <c r="F31" s="20" t="s">
        <v>30</v>
      </c>
      <c r="G31" s="4">
        <v>721000</v>
      </c>
      <c r="N31" s="10" t="s">
        <v>63</v>
      </c>
      <c r="O31" t="b">
        <f>ISNUMBER(SEARCH(Sheet1!B39,Table1[[#Headers],[Account titles]],1))</f>
        <v>1</v>
      </c>
    </row>
    <row r="32" spans="1:15">
      <c r="A32" t="s">
        <v>30</v>
      </c>
      <c r="F32" s="20" t="s">
        <v>31</v>
      </c>
      <c r="G32" s="4">
        <v>721000</v>
      </c>
      <c r="N32" s="10" t="s">
        <v>64</v>
      </c>
      <c r="O32" t="b">
        <f>ISNUMBER(SEARCH(Sheet1!#REF!,Table1[[#Headers],[Account titles]],1))</f>
        <v>0</v>
      </c>
    </row>
    <row r="33" spans="1:15">
      <c r="A33" t="s">
        <v>31</v>
      </c>
      <c r="F33" s="20" t="s">
        <v>32</v>
      </c>
      <c r="G33" s="4">
        <v>721000</v>
      </c>
      <c r="N33" s="10" t="s">
        <v>65</v>
      </c>
      <c r="O33" t="b">
        <f>ISNUMBER(SEARCH(Sheet1!#REF!,Table1[[#Headers],[Account titles]],1))</f>
        <v>0</v>
      </c>
    </row>
    <row r="34" spans="1:15">
      <c r="A34" t="s">
        <v>32</v>
      </c>
      <c r="F34" s="20" t="s">
        <v>33</v>
      </c>
      <c r="G34" s="6">
        <v>810100</v>
      </c>
      <c r="N34" s="10" t="s">
        <v>66</v>
      </c>
      <c r="O34" t="b">
        <f>ISNUMBER(SEARCH(Sheet1!#REF!,Table1[[#Headers],[Account titles]],1))</f>
        <v>0</v>
      </c>
    </row>
    <row r="35" spans="1:15">
      <c r="A35" t="s">
        <v>33</v>
      </c>
      <c r="F35" s="20" t="s">
        <v>100</v>
      </c>
      <c r="G35" s="4">
        <v>742000</v>
      </c>
      <c r="N35" s="13" t="s">
        <v>67</v>
      </c>
      <c r="O35" t="b">
        <f>ISNUMBER(SEARCH(Sheet1!#REF!,Table1[[#Headers],[Account titles]],1))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Metesh, Michael (MU-Student)</dc:creator>
  <cp:lastModifiedBy>Haddock, Michelle D.</cp:lastModifiedBy>
  <cp:lastPrinted>2023-05-02T14:30:12Z</cp:lastPrinted>
  <dcterms:created xsi:type="dcterms:W3CDTF">2021-03-19T20:54:17Z</dcterms:created>
  <dcterms:modified xsi:type="dcterms:W3CDTF">2023-10-13T16:28:22Z</dcterms:modified>
</cp:coreProperties>
</file>